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zulli\OneDrive\Desktop\raueme_wuelflingen\"/>
    </mc:Choice>
  </mc:AlternateContent>
  <xr:revisionPtr revIDLastSave="0" documentId="8_{E25DC7D0-23C6-4670-8B51-D607E324BC06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Formular" sheetId="1" r:id="rId1"/>
  </sheets>
  <definedNames>
    <definedName name="_xlnm.Print_Area" localSheetId="0">Formular!$A$1:$M$133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4" i="1" l="1"/>
  <c r="R81" i="1" l="1"/>
  <c r="M81" i="1" s="1"/>
  <c r="R48" i="1"/>
  <c r="M48" i="1" s="1"/>
  <c r="S48" i="1"/>
  <c r="R85" i="1"/>
  <c r="R84" i="1"/>
  <c r="M84" i="1" s="1"/>
  <c r="R83" i="1"/>
  <c r="M83" i="1" s="1"/>
  <c r="R82" i="1"/>
  <c r="M82" i="1" s="1"/>
  <c r="Q85" i="1"/>
  <c r="M80" i="1"/>
  <c r="R75" i="1"/>
  <c r="Q60" i="1"/>
  <c r="R74" i="1"/>
  <c r="R73" i="1"/>
  <c r="R71" i="1"/>
  <c r="M71" i="1" s="1"/>
  <c r="R70" i="1"/>
  <c r="R69" i="1"/>
  <c r="M69" i="1" s="1"/>
  <c r="R68" i="1"/>
  <c r="R59" i="1"/>
  <c r="R60" i="1"/>
  <c r="M60" i="1" s="1"/>
  <c r="R62" i="1"/>
  <c r="R61" i="1"/>
  <c r="Q62" i="1"/>
  <c r="Q61" i="1"/>
  <c r="S40" i="1"/>
  <c r="S38" i="1"/>
  <c r="S36" i="1"/>
  <c r="S34" i="1"/>
  <c r="S32" i="1"/>
  <c r="S46" i="1"/>
  <c r="R46" i="1"/>
  <c r="R40" i="1"/>
  <c r="R38" i="1"/>
  <c r="R36" i="1"/>
  <c r="R34" i="1"/>
  <c r="R32" i="1"/>
  <c r="Q38" i="1"/>
  <c r="Q34" i="1"/>
  <c r="Q40" i="1"/>
  <c r="Q36" i="1"/>
  <c r="Q32" i="1"/>
  <c r="M32" i="1" s="1"/>
  <c r="R100" i="1"/>
  <c r="M100" i="1" s="1"/>
  <c r="S53" i="1"/>
  <c r="Q100" i="1"/>
  <c r="R47" i="1"/>
  <c r="Q47" i="1"/>
  <c r="S47" i="1"/>
  <c r="Q46" i="1"/>
  <c r="R45" i="1"/>
  <c r="Q45" i="1"/>
  <c r="S45" i="1"/>
  <c r="R44" i="1"/>
  <c r="Q44" i="1"/>
  <c r="S44" i="1"/>
  <c r="R43" i="1"/>
  <c r="Q43" i="1"/>
  <c r="M43" i="1" s="1"/>
  <c r="S43" i="1"/>
  <c r="R42" i="1"/>
  <c r="Q42" i="1"/>
  <c r="S42" i="1"/>
  <c r="R41" i="1"/>
  <c r="Q41" i="1"/>
  <c r="S41" i="1"/>
  <c r="R39" i="1"/>
  <c r="Q39" i="1"/>
  <c r="S39" i="1"/>
  <c r="R37" i="1"/>
  <c r="Q37" i="1"/>
  <c r="S37" i="1"/>
  <c r="R35" i="1"/>
  <c r="M35" i="1" s="1"/>
  <c r="Q35" i="1"/>
  <c r="S35" i="1"/>
  <c r="R33" i="1"/>
  <c r="Q33" i="1"/>
  <c r="S33" i="1"/>
  <c r="R31" i="1"/>
  <c r="Q31" i="1"/>
  <c r="S31" i="1"/>
  <c r="R30" i="1"/>
  <c r="Q30" i="1"/>
  <c r="S30" i="1"/>
  <c r="Q29" i="1"/>
  <c r="R29" i="1"/>
  <c r="S29" i="1"/>
  <c r="Q53" i="1"/>
  <c r="R53" i="1"/>
  <c r="Q75" i="1"/>
  <c r="Q74" i="1"/>
  <c r="Q73" i="1"/>
  <c r="M73" i="1" s="1"/>
  <c r="Q71" i="1"/>
  <c r="Q70" i="1"/>
  <c r="M70" i="1" s="1"/>
  <c r="Q69" i="1"/>
  <c r="Q55" i="1"/>
  <c r="R55" i="1"/>
  <c r="M55" i="1" s="1"/>
  <c r="Q79" i="1"/>
  <c r="R79" i="1"/>
  <c r="Q78" i="1"/>
  <c r="R78" i="1"/>
  <c r="Q77" i="1"/>
  <c r="R77" i="1"/>
  <c r="M77" i="1" s="1"/>
  <c r="Q76" i="1"/>
  <c r="R76" i="1"/>
  <c r="M76" i="1" s="1"/>
  <c r="Q72" i="1"/>
  <c r="R72" i="1"/>
  <c r="Q68" i="1"/>
  <c r="Q59" i="1"/>
  <c r="Q58" i="1"/>
  <c r="R58" i="1"/>
  <c r="Q57" i="1"/>
  <c r="R57" i="1"/>
  <c r="M57" i="1" s="1"/>
  <c r="Q56" i="1"/>
  <c r="R56" i="1"/>
  <c r="R54" i="1"/>
  <c r="Q54" i="1"/>
  <c r="R50" i="1"/>
  <c r="Q50" i="1"/>
  <c r="S50" i="1"/>
  <c r="R51" i="1"/>
  <c r="Q51" i="1"/>
  <c r="S51" i="1"/>
  <c r="R52" i="1"/>
  <c r="Q52" i="1"/>
  <c r="S52" i="1"/>
  <c r="Q24" i="1"/>
  <c r="Q23" i="1"/>
  <c r="Q22" i="1"/>
  <c r="S100" i="1"/>
  <c r="M41" i="1" l="1"/>
  <c r="M34" i="1"/>
  <c r="M85" i="1"/>
  <c r="M38" i="1"/>
  <c r="M58" i="1"/>
  <c r="M51" i="1"/>
  <c r="M56" i="1"/>
  <c r="M79" i="1"/>
  <c r="M40" i="1"/>
  <c r="M31" i="1"/>
  <c r="M44" i="1"/>
  <c r="M42" i="1"/>
  <c r="M61" i="1"/>
  <c r="M59" i="1"/>
  <c r="M75" i="1"/>
  <c r="M39" i="1"/>
  <c r="M53" i="1"/>
  <c r="M33" i="1"/>
  <c r="M54" i="1"/>
  <c r="M68" i="1"/>
  <c r="M74" i="1"/>
  <c r="M72" i="1"/>
  <c r="M29" i="1"/>
  <c r="M50" i="1"/>
  <c r="M47" i="1"/>
  <c r="M52" i="1"/>
  <c r="M30" i="1"/>
  <c r="M37" i="1"/>
  <c r="M36" i="1"/>
  <c r="M78" i="1"/>
  <c r="M45" i="1"/>
  <c r="M46" i="1"/>
  <c r="M106" i="1" l="1"/>
</calcChain>
</file>

<file path=xl/sharedStrings.xml><?xml version="1.0" encoding="utf-8"?>
<sst xmlns="http://schemas.openxmlformats.org/spreadsheetml/2006/main" count="151" uniqueCount="132">
  <si>
    <t>Veranstalter</t>
  </si>
  <si>
    <t>Art der Veranstaltung</t>
  </si>
  <si>
    <t>Kontaktperson</t>
  </si>
  <si>
    <t>Ende</t>
  </si>
  <si>
    <t xml:space="preserve">Beginn </t>
  </si>
  <si>
    <t>Redner</t>
  </si>
  <si>
    <t>Benützung Mobiliar</t>
  </si>
  <si>
    <t>Bühne</t>
  </si>
  <si>
    <t>Raumbenützung</t>
  </si>
  <si>
    <t>Gartenzimmer</t>
  </si>
  <si>
    <t>Bemerkungen</t>
  </si>
  <si>
    <t>der Gesuchssteller</t>
  </si>
  <si>
    <t>Gesuch bewilligt:</t>
  </si>
  <si>
    <t>der Liegenschaftsverwalter</t>
  </si>
  <si>
    <t>der Sigrist/Hauswart</t>
  </si>
  <si>
    <t>Sachlieferungen</t>
  </si>
  <si>
    <t>Kirche</t>
  </si>
  <si>
    <t>Tarifstufe A</t>
  </si>
  <si>
    <t>Tarifstufe B</t>
  </si>
  <si>
    <t>Anzahl</t>
  </si>
  <si>
    <t>Fr.</t>
  </si>
  <si>
    <t>(inkl. 1 Probenbenutzung)</t>
  </si>
  <si>
    <t>Stk.</t>
  </si>
  <si>
    <t>Pers.</t>
  </si>
  <si>
    <t>Std.</t>
  </si>
  <si>
    <t>Reinigung</t>
  </si>
  <si>
    <t>Kosten</t>
  </si>
  <si>
    <t>Tarifstufe</t>
  </si>
  <si>
    <t xml:space="preserve">Datum </t>
  </si>
  <si>
    <t>Telefon</t>
  </si>
  <si>
    <t>Lebensmittel</t>
  </si>
  <si>
    <t>zusätzliche Kosten</t>
  </si>
  <si>
    <t xml:space="preserve">Bezeichnung: </t>
  </si>
  <si>
    <t>wird nach der Benützung ausgefüllt</t>
  </si>
  <si>
    <t>A</t>
  </si>
  <si>
    <t>B</t>
  </si>
  <si>
    <t>V</t>
  </si>
  <si>
    <t>Tarif</t>
  </si>
  <si>
    <t>Lokalbenützung Kirchgemeinde Wülflingen</t>
  </si>
  <si>
    <t>Vorb. + Reinig./Std.</t>
  </si>
  <si>
    <t>Beilagen</t>
  </si>
  <si>
    <t>Teilnehmer</t>
  </si>
  <si>
    <t>Vorbereitung</t>
  </si>
  <si>
    <t>gewünschte Benützung (zutreffendes Ankreuzen)</t>
  </si>
  <si>
    <t>Eintritts-/ Kurspreis</t>
  </si>
  <si>
    <t>gem. sep. Rechnung</t>
  </si>
  <si>
    <t xml:space="preserve">Total Kosten </t>
  </si>
  <si>
    <t>Rapport der Abnahme</t>
  </si>
  <si>
    <t>Datum Gesuchstellung</t>
  </si>
  <si>
    <t>Rechnungen, Belege Sachlieferung, zusätzliche Kosten</t>
  </si>
  <si>
    <t xml:space="preserve">Rechnungsdatum: </t>
  </si>
  <si>
    <t>Zahlbar innert 30 Tagen rein netto auf das Postcheckkonto :</t>
  </si>
  <si>
    <t>84-5264-2</t>
  </si>
  <si>
    <t>Gesuch</t>
  </si>
  <si>
    <t>X</t>
  </si>
  <si>
    <t>Gesuchsbestätigung</t>
  </si>
  <si>
    <t>Rechnung</t>
  </si>
  <si>
    <t>Die Reinigung der benutzten Räume werden durch den Benutzer,</t>
  </si>
  <si>
    <t>oder durch uns, oder durch eine Reinigungsfirma ausgeführt, die</t>
  </si>
  <si>
    <t>Kosten trägt obiger Veranstalter vollumfänglich.</t>
  </si>
  <si>
    <t>Antrag an Kirchenpflege:    Bewilligt</t>
  </si>
  <si>
    <t>ja</t>
  </si>
  <si>
    <t>nein</t>
  </si>
  <si>
    <t>Die Mietpreise beziehen sich je auf morgens, mittags, abends !</t>
  </si>
  <si>
    <t>Apéro nach Veranstaltung</t>
  </si>
  <si>
    <t>Matthias Heider</t>
  </si>
  <si>
    <t>ganzer Saal Kirchgemeindehaus</t>
  </si>
  <si>
    <t>grosser Saal Kirchgemeindehaus</t>
  </si>
  <si>
    <t>kleiner Saal Kirchgemeindehaus</t>
  </si>
  <si>
    <t>pro weitere Probe</t>
  </si>
  <si>
    <t>Theatergarderobe/ Umkleide</t>
  </si>
  <si>
    <t>(inkl. bei Bühnenmiete)</t>
  </si>
  <si>
    <t>Gastroküche mit Apparate</t>
  </si>
  <si>
    <t>Gastroküche ohne Apparate</t>
  </si>
  <si>
    <t>Geschirrmiete</t>
  </si>
  <si>
    <t>Gartenpavillon</t>
  </si>
  <si>
    <t>Gartensitzplatz</t>
  </si>
  <si>
    <t xml:space="preserve">Schulzimmer </t>
  </si>
  <si>
    <t>Bistroküche</t>
  </si>
  <si>
    <t>Lagerraum je Schrank pro Jahr</t>
  </si>
  <si>
    <t>Annulierungen haben schriftlich zu erfolgen.</t>
  </si>
  <si>
    <r>
      <t xml:space="preserve">Das Gesuch bedarf der  Genehmigung durch die Kichenpflege und ist erst </t>
    </r>
    <r>
      <rPr>
        <b/>
        <sz val="8"/>
        <rFont val="Helvetica"/>
      </rPr>
      <t>nach erfolgter Bewilligung verbindlich</t>
    </r>
    <r>
      <rPr>
        <sz val="8"/>
        <rFont val="Helvetica"/>
        <family val="2"/>
      </rPr>
      <t>. Entspricht die Veranstaltung nicht mehr dem bewilligten Gesuch, so muss ein neues Gesuch gestellt und bewilligt werden.</t>
    </r>
  </si>
  <si>
    <t xml:space="preserve">Der Vermieter kann Annulierungsgebühren erlassen. </t>
  </si>
  <si>
    <t>kommerzielle Veranst.</t>
  </si>
  <si>
    <t>nicht kommerzielle V.</t>
  </si>
  <si>
    <t>Jahresnutzung</t>
  </si>
  <si>
    <r>
      <t xml:space="preserve">&gt; </t>
    </r>
    <r>
      <rPr>
        <b/>
        <sz val="10"/>
        <rFont val="Helvetica"/>
      </rPr>
      <t>Nutzungsdauer von 4 Std.</t>
    </r>
  </si>
  <si>
    <t>Apérotisch</t>
  </si>
  <si>
    <t>Festbankgarnitur</t>
  </si>
  <si>
    <t>Lautsprecheranlage Kirche inkl. 2 Mikrofone (inkl. bei Kirchenmiete)</t>
  </si>
  <si>
    <t>je weiteres Mikrofon</t>
  </si>
  <si>
    <t xml:space="preserve">Orgel für Auftritt </t>
  </si>
  <si>
    <t>Orgel pro Probe</t>
  </si>
  <si>
    <t>Klavier</t>
  </si>
  <si>
    <t xml:space="preserve">Flügel </t>
  </si>
  <si>
    <t>Lautsprecheranlage Kirchgemeindehaus Saal</t>
  </si>
  <si>
    <t>Beleuchtungsanlage Kirchgemeindehaus Bühne</t>
  </si>
  <si>
    <t>Beamerwagen Kirche</t>
  </si>
  <si>
    <t>Beamer Fix Kirchgemeindehaus Saal</t>
  </si>
  <si>
    <t>Medienwagen Kirchgemeindehaus Saal</t>
  </si>
  <si>
    <t>Flipchart</t>
  </si>
  <si>
    <t>Leinwand portabel</t>
  </si>
  <si>
    <t>Orchesterpodest</t>
  </si>
  <si>
    <t>(max. 5 St.)</t>
  </si>
  <si>
    <t>Grill inkl. Gas</t>
  </si>
  <si>
    <t>1-3 Monate vor Anlass: 10%, 1 Woche vor Anlass: 20%, &lt;48 Std vor Anlass: 50%</t>
  </si>
  <si>
    <t>Festwirtschaftspatent bei Alkoholverkauf</t>
  </si>
  <si>
    <t>Festwirtschaftspatent bei Getränkeverkauf ohne Alkohol</t>
  </si>
  <si>
    <t>Abfallentsorgung (pro 110 Litersack)</t>
  </si>
  <si>
    <t>Anzahl Sack</t>
  </si>
  <si>
    <r>
      <t xml:space="preserve">Dienstleistungen </t>
    </r>
    <r>
      <rPr>
        <sz val="10"/>
        <rFont val="Helvetica"/>
      </rPr>
      <t>(durch Sigristenteam oder andere Mitarbeitende)</t>
    </r>
  </si>
  <si>
    <t>Bestuhlung, Tische stellen, Aufräumen und Reinigen</t>
  </si>
  <si>
    <t>Präsenzzeit während Veranstaltung</t>
  </si>
  <si>
    <t>Apéro im Freien oder im EG Kirchgemeindehaus</t>
  </si>
  <si>
    <t>Technikaufbau (mind. 1/4 Std)</t>
  </si>
  <si>
    <t xml:space="preserve">ab 22:00 Uhr </t>
  </si>
  <si>
    <r>
      <t xml:space="preserve">Vor- Nacharbeiten  (wie z.B. Reinigen </t>
    </r>
    <r>
      <rPr>
        <b/>
        <sz val="10"/>
        <rFont val="Helvetica"/>
      </rPr>
      <t>in Eigenregie)</t>
    </r>
  </si>
  <si>
    <t>Gesuch einreichen beim Sigrist: Matthias Heider, Lindenplatz 14, 8408 Winterthur</t>
  </si>
  <si>
    <t xml:space="preserve">Bistro </t>
  </si>
  <si>
    <t xml:space="preserve">Ohne Alkohol </t>
  </si>
  <si>
    <t xml:space="preserve">Mit Alkoholausschank   </t>
  </si>
  <si>
    <t>Herr / Frau / Firma etc.</t>
  </si>
  <si>
    <t>Vorname / Name</t>
  </si>
  <si>
    <t>Mehrzweckraum/ Bastelraum mit Werkzeug</t>
  </si>
  <si>
    <t>(max. 10St.)</t>
  </si>
  <si>
    <t>Sitzungszimmer Sekretariat</t>
  </si>
  <si>
    <t>Stellwand (Pinnwand und Whiteboard)</t>
  </si>
  <si>
    <r>
      <t xml:space="preserve">allfällige Personalaufwände Sigristen; </t>
    </r>
    <r>
      <rPr>
        <b/>
        <sz val="10"/>
        <rFont val="Helvetica"/>
      </rPr>
      <t>Verrechnung 60.- Fr./ h.)</t>
    </r>
  </si>
  <si>
    <t>Telefon: 052/ 222 31 44</t>
  </si>
  <si>
    <t>Email: matthias.heider@zh.ref.ch</t>
  </si>
  <si>
    <t>Strasse</t>
  </si>
  <si>
    <t>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</si>
</sst>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0"/>
      <name val="Frutiger 47LightCn"/>
    </font>
    <font>
      <sz val="10"/>
      <name val="Frutiger 47LightCn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8"/>
      <name val="Helvetica"/>
      <family val="2"/>
    </font>
    <font>
      <sz val="4"/>
      <name val="Helvetica"/>
      <family val="2"/>
    </font>
    <font>
      <b/>
      <sz val="10"/>
      <name val="Helvetica"/>
    </font>
    <font>
      <b/>
      <sz val="8"/>
      <name val="Helvetica"/>
    </font>
    <font>
      <sz val="6"/>
      <name val="Helvetica"/>
      <family val="2"/>
    </font>
    <font>
      <sz val="9"/>
      <name val="Helvetica"/>
      <family val="2"/>
    </font>
    <font>
      <sz val="10"/>
      <name val="Helvetica"/>
    </font>
    <font>
      <u/>
      <sz val="10"/>
      <color theme="10"/>
      <name val="Frutiger 47LightCn"/>
    </font>
    <font>
      <sz val="7"/>
      <name val="Helvetica"/>
    </font>
    <font>
      <sz val="14"/>
      <name val="Arial"/>
      <family val="2"/>
    </font>
    <font>
      <sz val="12"/>
      <name val="Arial"/>
      <family val="2"/>
    </font>
    <font>
      <sz val="9"/>
      <name val="Helvetica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textRotation="90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textRotation="90"/>
    </xf>
    <xf numFmtId="0" fontId="6" fillId="0" borderId="0" xfId="0" applyFont="1"/>
    <xf numFmtId="0" fontId="7" fillId="0" borderId="0" xfId="0" applyFont="1"/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 textRotation="90"/>
    </xf>
    <xf numFmtId="0" fontId="4" fillId="2" borderId="1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2" xfId="0" applyFont="1" applyFill="1" applyBorder="1"/>
    <xf numFmtId="4" fontId="3" fillId="3" borderId="2" xfId="0" applyNumberFormat="1" applyFont="1" applyFill="1" applyBorder="1"/>
    <xf numFmtId="0" fontId="3" fillId="3" borderId="0" xfId="0" applyFont="1" applyFill="1"/>
    <xf numFmtId="4" fontId="3" fillId="3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4" fillId="3" borderId="4" xfId="0" applyFont="1" applyFill="1" applyBorder="1"/>
    <xf numFmtId="164" fontId="3" fillId="3" borderId="0" xfId="1" applyNumberFormat="1" applyFont="1" applyFill="1"/>
    <xf numFmtId="0" fontId="4" fillId="3" borderId="0" xfId="0" applyFont="1" applyFill="1"/>
    <xf numFmtId="4" fontId="4" fillId="3" borderId="0" xfId="0" applyNumberFormat="1" applyFont="1" applyFill="1"/>
    <xf numFmtId="0" fontId="7" fillId="0" borderId="0" xfId="0" applyFont="1" applyAlignment="1">
      <alignment horizontal="center"/>
    </xf>
    <xf numFmtId="0" fontId="3" fillId="4" borderId="0" xfId="0" applyFont="1" applyFill="1"/>
    <xf numFmtId="14" fontId="3" fillId="0" borderId="2" xfId="0" applyNumberFormat="1" applyFont="1" applyBorder="1" applyAlignment="1">
      <alignment horizontal="left"/>
    </xf>
    <xf numFmtId="0" fontId="3" fillId="5" borderId="0" xfId="0" applyFont="1" applyFill="1"/>
    <xf numFmtId="0" fontId="3" fillId="5" borderId="2" xfId="0" applyFont="1" applyFill="1" applyBorder="1"/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3" fillId="6" borderId="0" xfId="0" applyFont="1" applyFill="1"/>
    <xf numFmtId="0" fontId="9" fillId="2" borderId="0" xfId="0" applyFont="1" applyFill="1"/>
    <xf numFmtId="0" fontId="9" fillId="0" borderId="0" xfId="0" applyFont="1"/>
    <xf numFmtId="0" fontId="3" fillId="7" borderId="0" xfId="0" applyFont="1" applyFill="1"/>
    <xf numFmtId="0" fontId="5" fillId="7" borderId="0" xfId="0" applyFont="1" applyFill="1"/>
    <xf numFmtId="0" fontId="5" fillId="0" borderId="0" xfId="0" applyFont="1" applyAlignment="1">
      <alignment horizontal="center"/>
    </xf>
    <xf numFmtId="0" fontId="7" fillId="0" borderId="2" xfId="0" applyFont="1" applyBorder="1"/>
    <xf numFmtId="0" fontId="10" fillId="0" borderId="2" xfId="0" applyFont="1" applyBorder="1"/>
    <xf numFmtId="0" fontId="9" fillId="5" borderId="0" xfId="0" applyFont="1" applyFill="1"/>
    <xf numFmtId="4" fontId="4" fillId="8" borderId="4" xfId="0" applyNumberFormat="1" applyFont="1" applyFill="1" applyBorder="1"/>
    <xf numFmtId="14" fontId="7" fillId="0" borderId="2" xfId="0" applyNumberFormat="1" applyFont="1" applyBorder="1"/>
    <xf numFmtId="14" fontId="7" fillId="0" borderId="0" xfId="0" applyNumberFormat="1" applyFont="1"/>
    <xf numFmtId="0" fontId="13" fillId="5" borderId="2" xfId="0" applyFont="1" applyFill="1" applyBorder="1"/>
    <xf numFmtId="0" fontId="13" fillId="5" borderId="0" xfId="0" applyFont="1" applyFill="1"/>
    <xf numFmtId="0" fontId="3" fillId="5" borderId="3" xfId="0" applyFont="1" applyFill="1" applyBorder="1"/>
    <xf numFmtId="14" fontId="3" fillId="5" borderId="2" xfId="0" quotePrefix="1" applyNumberFormat="1" applyFont="1" applyFill="1" applyBorder="1"/>
    <xf numFmtId="14" fontId="5" fillId="5" borderId="2" xfId="0" quotePrefix="1" applyNumberFormat="1" applyFont="1" applyFill="1" applyBorder="1"/>
    <xf numFmtId="0" fontId="5" fillId="5" borderId="2" xfId="0" applyFont="1" applyFill="1" applyBorder="1"/>
    <xf numFmtId="0" fontId="10" fillId="5" borderId="3" xfId="0" applyFont="1" applyFill="1" applyBorder="1"/>
    <xf numFmtId="0" fontId="10" fillId="5" borderId="0" xfId="0" applyFont="1" applyFill="1"/>
    <xf numFmtId="20" fontId="3" fillId="5" borderId="3" xfId="0" applyNumberFormat="1" applyFont="1" applyFill="1" applyBorder="1"/>
    <xf numFmtId="20" fontId="3" fillId="5" borderId="3" xfId="0" applyNumberFormat="1" applyFont="1" applyFill="1" applyBorder="1" applyAlignment="1">
      <alignment horizontal="left"/>
    </xf>
    <xf numFmtId="0" fontId="12" fillId="5" borderId="3" xfId="2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3" xfId="0" quotePrefix="1" applyFont="1" applyFill="1" applyBorder="1"/>
    <xf numFmtId="0" fontId="3" fillId="9" borderId="0" xfId="0" applyFont="1" applyFill="1"/>
    <xf numFmtId="0" fontId="14" fillId="10" borderId="0" xfId="0" applyFont="1" applyFill="1"/>
    <xf numFmtId="0" fontId="14" fillId="10" borderId="0" xfId="0" applyFont="1" applyFill="1" applyAlignment="1">
      <alignment horizontal="left"/>
    </xf>
    <xf numFmtId="0" fontId="15" fillId="0" borderId="0" xfId="0" applyFont="1"/>
    <xf numFmtId="0" fontId="16" fillId="5" borderId="2" xfId="0" applyFont="1" applyFill="1" applyBorder="1"/>
    <xf numFmtId="14" fontId="3" fillId="5" borderId="2" xfId="0" applyNumberFormat="1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P$29" lockText="1" noThreeD="1"/>
</file>

<file path=xl/ctrlProps/ctrlProp10.xml><?xml version="1.0" encoding="utf-8"?>
<formControlPr xmlns="http://schemas.microsoft.com/office/spreadsheetml/2009/9/main" objectType="CheckBox" fmlaLink="$P$39" lockText="1" noThreeD="1"/>
</file>

<file path=xl/ctrlProps/ctrlProp11.xml><?xml version="1.0" encoding="utf-8"?>
<formControlPr xmlns="http://schemas.microsoft.com/office/spreadsheetml/2009/9/main" objectType="CheckBox" fmlaLink="$P$41" lockText="1" noThreeD="1"/>
</file>

<file path=xl/ctrlProps/ctrlProp12.xml><?xml version="1.0" encoding="utf-8"?>
<formControlPr xmlns="http://schemas.microsoft.com/office/spreadsheetml/2009/9/main" objectType="CheckBox" fmlaLink="$P$42" lockText="1" noThreeD="1"/>
</file>

<file path=xl/ctrlProps/ctrlProp13.xml><?xml version="1.0" encoding="utf-8"?>
<formControlPr xmlns="http://schemas.microsoft.com/office/spreadsheetml/2009/9/main" objectType="CheckBox" fmlaLink="$P$43" lockText="1" noThreeD="1"/>
</file>

<file path=xl/ctrlProps/ctrlProp14.xml><?xml version="1.0" encoding="utf-8"?>
<formControlPr xmlns="http://schemas.microsoft.com/office/spreadsheetml/2009/9/main" objectType="CheckBox" fmlaLink="$P$44" lockText="1" noThreeD="1"/>
</file>

<file path=xl/ctrlProps/ctrlProp15.xml><?xml version="1.0" encoding="utf-8"?>
<formControlPr xmlns="http://schemas.microsoft.com/office/spreadsheetml/2009/9/main" objectType="CheckBox" fmlaLink="$P$45" lockText="1" noThreeD="1"/>
</file>

<file path=xl/ctrlProps/ctrlProp16.xml><?xml version="1.0" encoding="utf-8"?>
<formControlPr xmlns="http://schemas.microsoft.com/office/spreadsheetml/2009/9/main" objectType="CheckBox" fmlaLink="$P$46" lockText="1" noThreeD="1"/>
</file>

<file path=xl/ctrlProps/ctrlProp17.xml><?xml version="1.0" encoding="utf-8"?>
<formControlPr xmlns="http://schemas.microsoft.com/office/spreadsheetml/2009/9/main" objectType="CheckBox" fmlaLink="$P$51" lockText="1" noThreeD="1"/>
</file>

<file path=xl/ctrlProps/ctrlProp18.xml><?xml version="1.0" encoding="utf-8"?>
<formControlPr xmlns="http://schemas.microsoft.com/office/spreadsheetml/2009/9/main" objectType="CheckBox" fmlaLink="$P$52" lockText="1" noThreeD="1"/>
</file>

<file path=xl/ctrlProps/ctrlProp19.xml><?xml version="1.0" encoding="utf-8"?>
<formControlPr xmlns="http://schemas.microsoft.com/office/spreadsheetml/2009/9/main" objectType="CheckBox" fmlaLink="$P$53" lockText="1" noThreeD="1"/>
</file>

<file path=xl/ctrlProps/ctrlProp2.xml><?xml version="1.0" encoding="utf-8"?>
<formControlPr xmlns="http://schemas.microsoft.com/office/spreadsheetml/2009/9/main" objectType="CheckBox" fmlaLink="$P$30" lockText="1" noThreeD="1"/>
</file>

<file path=xl/ctrlProps/ctrlProp20.xml><?xml version="1.0" encoding="utf-8"?>
<formControlPr xmlns="http://schemas.microsoft.com/office/spreadsheetml/2009/9/main" objectType="CheckBox" fmlaLink="$P$54" lockText="1" noThreeD="1"/>
</file>

<file path=xl/ctrlProps/ctrlProp21.xml><?xml version="1.0" encoding="utf-8"?>
<formControlPr xmlns="http://schemas.microsoft.com/office/spreadsheetml/2009/9/main" objectType="CheckBox" fmlaLink="$P$55" lockText="1" noThreeD="1"/>
</file>

<file path=xl/ctrlProps/ctrlProp22.xml><?xml version="1.0" encoding="utf-8"?>
<formControlPr xmlns="http://schemas.microsoft.com/office/spreadsheetml/2009/9/main" objectType="CheckBox" fmlaLink="$P$56" lockText="1" noThreeD="1"/>
</file>

<file path=xl/ctrlProps/ctrlProp23.xml><?xml version="1.0" encoding="utf-8"?>
<formControlPr xmlns="http://schemas.microsoft.com/office/spreadsheetml/2009/9/main" objectType="CheckBox" fmlaLink="$P$57" lockText="1" noThreeD="1"/>
</file>

<file path=xl/ctrlProps/ctrlProp24.xml><?xml version="1.0" encoding="utf-8"?>
<formControlPr xmlns="http://schemas.microsoft.com/office/spreadsheetml/2009/9/main" objectType="CheckBox" fmlaLink="$P$58" lockText="1" noThreeD="1"/>
</file>

<file path=xl/ctrlProps/ctrlProp25.xml><?xml version="1.0" encoding="utf-8"?>
<formControlPr xmlns="http://schemas.microsoft.com/office/spreadsheetml/2009/9/main" objectType="CheckBox" fmlaLink="$P$59" lockText="1" noThreeD="1"/>
</file>

<file path=xl/ctrlProps/ctrlProp26.xml><?xml version="1.0" encoding="utf-8"?>
<formControlPr xmlns="http://schemas.microsoft.com/office/spreadsheetml/2009/9/main" objectType="CheckBox" fmlaLink="$P$68" lockText="1" noThreeD="1"/>
</file>

<file path=xl/ctrlProps/ctrlProp27.xml><?xml version="1.0" encoding="utf-8"?>
<formControlPr xmlns="http://schemas.microsoft.com/office/spreadsheetml/2009/9/main" objectType="CheckBox" fmlaLink="$P$69" lockText="1" noThreeD="1"/>
</file>

<file path=xl/ctrlProps/ctrlProp28.xml><?xml version="1.0" encoding="utf-8"?>
<formControlPr xmlns="http://schemas.microsoft.com/office/spreadsheetml/2009/9/main" objectType="CheckBox" fmlaLink="$P$70" lockText="1" noThreeD="1"/>
</file>

<file path=xl/ctrlProps/ctrlProp29.xml><?xml version="1.0" encoding="utf-8"?>
<formControlPr xmlns="http://schemas.microsoft.com/office/spreadsheetml/2009/9/main" objectType="CheckBox" fmlaLink="$P$71" lockText="1" noThreeD="1"/>
</file>

<file path=xl/ctrlProps/ctrlProp3.xml><?xml version="1.0" encoding="utf-8"?>
<formControlPr xmlns="http://schemas.microsoft.com/office/spreadsheetml/2009/9/main" objectType="CheckBox" fmlaLink="$P$31" lockText="1" noThreeD="1"/>
</file>

<file path=xl/ctrlProps/ctrlProp30.xml><?xml version="1.0" encoding="utf-8"?>
<formControlPr xmlns="http://schemas.microsoft.com/office/spreadsheetml/2009/9/main" objectType="CheckBox" fmlaLink="$P$72" lockText="1" noThreeD="1"/>
</file>

<file path=xl/ctrlProps/ctrlProp31.xml><?xml version="1.0" encoding="utf-8"?>
<formControlPr xmlns="http://schemas.microsoft.com/office/spreadsheetml/2009/9/main" objectType="CheckBox" fmlaLink="$P$73" lockText="1" noThreeD="1"/>
</file>

<file path=xl/ctrlProps/ctrlProp32.xml><?xml version="1.0" encoding="utf-8"?>
<formControlPr xmlns="http://schemas.microsoft.com/office/spreadsheetml/2009/9/main" objectType="CheckBox" fmlaLink="$P$74" lockText="1" noThreeD="1"/>
</file>

<file path=xl/ctrlProps/ctrlProp33.xml><?xml version="1.0" encoding="utf-8"?>
<formControlPr xmlns="http://schemas.microsoft.com/office/spreadsheetml/2009/9/main" objectType="CheckBox" fmlaLink="$P$75" lockText="1" noThreeD="1"/>
</file>

<file path=xl/ctrlProps/ctrlProp34.xml><?xml version="1.0" encoding="utf-8"?>
<formControlPr xmlns="http://schemas.microsoft.com/office/spreadsheetml/2009/9/main" objectType="CheckBox" fmlaLink="$P$76" lockText="1" noThreeD="1"/>
</file>

<file path=xl/ctrlProps/ctrlProp35.xml><?xml version="1.0" encoding="utf-8"?>
<formControlPr xmlns="http://schemas.microsoft.com/office/spreadsheetml/2009/9/main" objectType="CheckBox" fmlaLink="$P$77" lockText="1" noThreeD="1"/>
</file>

<file path=xl/ctrlProps/ctrlProp36.xml><?xml version="1.0" encoding="utf-8"?>
<formControlPr xmlns="http://schemas.microsoft.com/office/spreadsheetml/2009/9/main" objectType="CheckBox" fmlaLink="$P$78" lockText="1" noThreeD="1"/>
</file>

<file path=xl/ctrlProps/ctrlProp37.xml><?xml version="1.0" encoding="utf-8"?>
<formControlPr xmlns="http://schemas.microsoft.com/office/spreadsheetml/2009/9/main" objectType="CheckBox" fmlaLink="$P$79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P$113" lockText="1" noThreeD="1"/>
</file>

<file path=xl/ctrlProps/ctrlProp4.xml><?xml version="1.0" encoding="utf-8"?>
<formControlPr xmlns="http://schemas.microsoft.com/office/spreadsheetml/2009/9/main" objectType="CheckBox" fmlaLink="$P$2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P$100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P$47" lockText="1" noThreeD="1"/>
</file>

<file path=xl/ctrlProps/ctrlProp45.xml><?xml version="1.0" encoding="utf-8"?>
<formControlPr xmlns="http://schemas.microsoft.com/office/spreadsheetml/2009/9/main" objectType="CheckBox" fmlaLink="$P$40" lockText="1" noThreeD="1"/>
</file>

<file path=xl/ctrlProps/ctrlProp46.xml><?xml version="1.0" encoding="utf-8"?>
<formControlPr xmlns="http://schemas.microsoft.com/office/spreadsheetml/2009/9/main" objectType="CheckBox" fmlaLink="$P$32" lockText="1" noThreeD="1"/>
</file>

<file path=xl/ctrlProps/ctrlProp47.xml><?xml version="1.0" encoding="utf-8"?>
<formControlPr xmlns="http://schemas.microsoft.com/office/spreadsheetml/2009/9/main" objectType="CheckBox" fmlaLink="$P$36" lockText="1" noThreeD="1"/>
</file>

<file path=xl/ctrlProps/ctrlProp48.xml><?xml version="1.0" encoding="utf-8"?>
<formControlPr xmlns="http://schemas.microsoft.com/office/spreadsheetml/2009/9/main" objectType="CheckBox" fmlaLink="$P$38" lockText="1" noThreeD="1"/>
</file>

<file path=xl/ctrlProps/ctrlProp49.xml><?xml version="1.0" encoding="utf-8"?>
<formControlPr xmlns="http://schemas.microsoft.com/office/spreadsheetml/2009/9/main" objectType="CheckBox" fmlaLink="$P$34" lockText="1" noThreeD="1"/>
</file>

<file path=xl/ctrlProps/ctrlProp5.xml><?xml version="1.0" encoding="utf-8"?>
<formControlPr xmlns="http://schemas.microsoft.com/office/spreadsheetml/2009/9/main" objectType="CheckBox" fmlaLink="$P$23" lockText="1" noThreeD="1"/>
</file>

<file path=xl/ctrlProps/ctrlProp50.xml><?xml version="1.0" encoding="utf-8"?>
<formControlPr xmlns="http://schemas.microsoft.com/office/spreadsheetml/2009/9/main" objectType="CheckBox" fmlaLink="$P$79" lockText="1" noThreeD="1"/>
</file>

<file path=xl/ctrlProps/ctrlProp51.xml><?xml version="1.0" encoding="utf-8"?>
<formControlPr xmlns="http://schemas.microsoft.com/office/spreadsheetml/2009/9/main" objectType="CheckBox" fmlaLink="$Q$48" lockText="1" noThreeD="1"/>
</file>

<file path=xl/ctrlProps/ctrlProp52.xml><?xml version="1.0" encoding="utf-8"?>
<formControlPr xmlns="http://schemas.microsoft.com/office/spreadsheetml/2009/9/main" objectType="CheckBox" fmlaLink="$Q$81" lockText="1" noThreeD="1"/>
</file>

<file path=xl/ctrlProps/ctrlProp53.xml><?xml version="1.0" encoding="utf-8"?>
<formControlPr xmlns="http://schemas.microsoft.com/office/spreadsheetml/2009/9/main" objectType="CheckBox" fmlaLink="$Q$82" lockText="1" noThreeD="1"/>
</file>

<file path=xl/ctrlProps/ctrlProp54.xml><?xml version="1.0" encoding="utf-8"?>
<formControlPr xmlns="http://schemas.microsoft.com/office/spreadsheetml/2009/9/main" objectType="CheckBox" fmlaLink="$Q$83" lockText="1" noThreeD="1"/>
</file>

<file path=xl/ctrlProps/ctrlProp55.xml><?xml version="1.0" encoding="utf-8"?>
<formControlPr xmlns="http://schemas.microsoft.com/office/spreadsheetml/2009/9/main" objectType="CheckBox" fmlaLink="$Q$84" lockText="1" noThreeD="1"/>
</file>

<file path=xl/ctrlProps/ctrlProp6.xml><?xml version="1.0" encoding="utf-8"?>
<formControlPr xmlns="http://schemas.microsoft.com/office/spreadsheetml/2009/9/main" objectType="CheckBox" fmlaLink="$P$24" lockText="1" noThreeD="1"/>
</file>

<file path=xl/ctrlProps/ctrlProp7.xml><?xml version="1.0" encoding="utf-8"?>
<formControlPr xmlns="http://schemas.microsoft.com/office/spreadsheetml/2009/9/main" objectType="CheckBox" fmlaLink="$P$33" lockText="1" noThreeD="1"/>
</file>

<file path=xl/ctrlProps/ctrlProp8.xml><?xml version="1.0" encoding="utf-8"?>
<formControlPr xmlns="http://schemas.microsoft.com/office/spreadsheetml/2009/9/main" objectType="CheckBox" fmlaLink="$P$35" lockText="1" noThreeD="1"/>
</file>

<file path=xl/ctrlProps/ctrlProp9.xml><?xml version="1.0" encoding="utf-8"?>
<formControlPr xmlns="http://schemas.microsoft.com/office/spreadsheetml/2009/9/main" objectType="CheckBox" fmlaLink="$P$3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133350</xdr:rowOff>
        </xdr:from>
        <xdr:to>
          <xdr:col>0</xdr:col>
          <xdr:colOff>393700</xdr:colOff>
          <xdr:row>29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133350</xdr:rowOff>
        </xdr:from>
        <xdr:to>
          <xdr:col>0</xdr:col>
          <xdr:colOff>393700</xdr:colOff>
          <xdr:row>30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133350</xdr:rowOff>
        </xdr:from>
        <xdr:to>
          <xdr:col>0</xdr:col>
          <xdr:colOff>393700</xdr:colOff>
          <xdr:row>31</xdr:row>
          <xdr:rowOff>31750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</xdr:row>
          <xdr:rowOff>146050</xdr:rowOff>
        </xdr:from>
        <xdr:to>
          <xdr:col>11</xdr:col>
          <xdr:colOff>685800</xdr:colOff>
          <xdr:row>22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21</xdr:row>
          <xdr:rowOff>133350</xdr:rowOff>
        </xdr:from>
        <xdr:to>
          <xdr:col>11</xdr:col>
          <xdr:colOff>685800</xdr:colOff>
          <xdr:row>23</xdr:row>
          <xdr:rowOff>31750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22</xdr:row>
          <xdr:rowOff>133350</xdr:rowOff>
        </xdr:from>
        <xdr:to>
          <xdr:col>11</xdr:col>
          <xdr:colOff>685800</xdr:colOff>
          <xdr:row>24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31</xdr:row>
          <xdr:rowOff>133350</xdr:rowOff>
        </xdr:from>
        <xdr:to>
          <xdr:col>0</xdr:col>
          <xdr:colOff>393700</xdr:colOff>
          <xdr:row>33</xdr:row>
          <xdr:rowOff>31750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133350</xdr:rowOff>
        </xdr:from>
        <xdr:to>
          <xdr:col>0</xdr:col>
          <xdr:colOff>393700</xdr:colOff>
          <xdr:row>35</xdr:row>
          <xdr:rowOff>31750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35</xdr:row>
          <xdr:rowOff>133350</xdr:rowOff>
        </xdr:from>
        <xdr:to>
          <xdr:col>0</xdr:col>
          <xdr:colOff>393700</xdr:colOff>
          <xdr:row>37</xdr:row>
          <xdr:rowOff>31750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133350</xdr:rowOff>
        </xdr:from>
        <xdr:to>
          <xdr:col>0</xdr:col>
          <xdr:colOff>393700</xdr:colOff>
          <xdr:row>39</xdr:row>
          <xdr:rowOff>31750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39</xdr:row>
          <xdr:rowOff>133350</xdr:rowOff>
        </xdr:from>
        <xdr:to>
          <xdr:col>0</xdr:col>
          <xdr:colOff>393700</xdr:colOff>
          <xdr:row>41</xdr:row>
          <xdr:rowOff>31750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40</xdr:row>
          <xdr:rowOff>133350</xdr:rowOff>
        </xdr:from>
        <xdr:to>
          <xdr:col>0</xdr:col>
          <xdr:colOff>393700</xdr:colOff>
          <xdr:row>42</xdr:row>
          <xdr:rowOff>31750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41</xdr:row>
          <xdr:rowOff>133350</xdr:rowOff>
        </xdr:from>
        <xdr:to>
          <xdr:col>0</xdr:col>
          <xdr:colOff>393700</xdr:colOff>
          <xdr:row>43</xdr:row>
          <xdr:rowOff>31750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42</xdr:row>
          <xdr:rowOff>133350</xdr:rowOff>
        </xdr:from>
        <xdr:to>
          <xdr:col>0</xdr:col>
          <xdr:colOff>393700</xdr:colOff>
          <xdr:row>44</xdr:row>
          <xdr:rowOff>31750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133350</xdr:rowOff>
        </xdr:from>
        <xdr:to>
          <xdr:col>0</xdr:col>
          <xdr:colOff>393700</xdr:colOff>
          <xdr:row>45</xdr:row>
          <xdr:rowOff>31750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133350</xdr:rowOff>
        </xdr:from>
        <xdr:to>
          <xdr:col>0</xdr:col>
          <xdr:colOff>393700</xdr:colOff>
          <xdr:row>46</xdr:row>
          <xdr:rowOff>31750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49</xdr:row>
          <xdr:rowOff>133350</xdr:rowOff>
        </xdr:from>
        <xdr:to>
          <xdr:col>0</xdr:col>
          <xdr:colOff>393700</xdr:colOff>
          <xdr:row>51</xdr:row>
          <xdr:rowOff>31750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50</xdr:row>
          <xdr:rowOff>133350</xdr:rowOff>
        </xdr:from>
        <xdr:to>
          <xdr:col>0</xdr:col>
          <xdr:colOff>393700</xdr:colOff>
          <xdr:row>52</xdr:row>
          <xdr:rowOff>31750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51</xdr:row>
          <xdr:rowOff>133350</xdr:rowOff>
        </xdr:from>
        <xdr:to>
          <xdr:col>0</xdr:col>
          <xdr:colOff>393700</xdr:colOff>
          <xdr:row>53</xdr:row>
          <xdr:rowOff>31750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52</xdr:row>
          <xdr:rowOff>146050</xdr:rowOff>
        </xdr:from>
        <xdr:to>
          <xdr:col>0</xdr:col>
          <xdr:colOff>393700</xdr:colOff>
          <xdr:row>54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53</xdr:row>
          <xdr:rowOff>133350</xdr:rowOff>
        </xdr:from>
        <xdr:to>
          <xdr:col>0</xdr:col>
          <xdr:colOff>393700</xdr:colOff>
          <xdr:row>55</xdr:row>
          <xdr:rowOff>31750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54</xdr:row>
          <xdr:rowOff>133350</xdr:rowOff>
        </xdr:from>
        <xdr:to>
          <xdr:col>0</xdr:col>
          <xdr:colOff>393700</xdr:colOff>
          <xdr:row>56</xdr:row>
          <xdr:rowOff>31750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55</xdr:row>
          <xdr:rowOff>133350</xdr:rowOff>
        </xdr:from>
        <xdr:to>
          <xdr:col>0</xdr:col>
          <xdr:colOff>393700</xdr:colOff>
          <xdr:row>57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56</xdr:row>
          <xdr:rowOff>133350</xdr:rowOff>
        </xdr:from>
        <xdr:to>
          <xdr:col>0</xdr:col>
          <xdr:colOff>393700</xdr:colOff>
          <xdr:row>58</xdr:row>
          <xdr:rowOff>31750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57</xdr:row>
          <xdr:rowOff>133350</xdr:rowOff>
        </xdr:from>
        <xdr:to>
          <xdr:col>0</xdr:col>
          <xdr:colOff>393700</xdr:colOff>
          <xdr:row>59</xdr:row>
          <xdr:rowOff>31750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67</xdr:row>
          <xdr:rowOff>0</xdr:rowOff>
        </xdr:from>
        <xdr:to>
          <xdr:col>0</xdr:col>
          <xdr:colOff>393700</xdr:colOff>
          <xdr:row>68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67</xdr:row>
          <xdr:rowOff>133350</xdr:rowOff>
        </xdr:from>
        <xdr:to>
          <xdr:col>0</xdr:col>
          <xdr:colOff>393700</xdr:colOff>
          <xdr:row>69</xdr:row>
          <xdr:rowOff>31750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68</xdr:row>
          <xdr:rowOff>133350</xdr:rowOff>
        </xdr:from>
        <xdr:to>
          <xdr:col>0</xdr:col>
          <xdr:colOff>393700</xdr:colOff>
          <xdr:row>70</xdr:row>
          <xdr:rowOff>31750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69</xdr:row>
          <xdr:rowOff>133350</xdr:rowOff>
        </xdr:from>
        <xdr:to>
          <xdr:col>0</xdr:col>
          <xdr:colOff>393700</xdr:colOff>
          <xdr:row>71</xdr:row>
          <xdr:rowOff>31750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70</xdr:row>
          <xdr:rowOff>133350</xdr:rowOff>
        </xdr:from>
        <xdr:to>
          <xdr:col>0</xdr:col>
          <xdr:colOff>393700</xdr:colOff>
          <xdr:row>72</xdr:row>
          <xdr:rowOff>31750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71</xdr:row>
          <xdr:rowOff>133350</xdr:rowOff>
        </xdr:from>
        <xdr:to>
          <xdr:col>0</xdr:col>
          <xdr:colOff>393700</xdr:colOff>
          <xdr:row>73</xdr:row>
          <xdr:rowOff>31750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72</xdr:row>
          <xdr:rowOff>133350</xdr:rowOff>
        </xdr:from>
        <xdr:to>
          <xdr:col>0</xdr:col>
          <xdr:colOff>393700</xdr:colOff>
          <xdr:row>74</xdr:row>
          <xdr:rowOff>31750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73</xdr:row>
          <xdr:rowOff>133350</xdr:rowOff>
        </xdr:from>
        <xdr:to>
          <xdr:col>0</xdr:col>
          <xdr:colOff>393700</xdr:colOff>
          <xdr:row>75</xdr:row>
          <xdr:rowOff>31750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74</xdr:row>
          <xdr:rowOff>133350</xdr:rowOff>
        </xdr:from>
        <xdr:to>
          <xdr:col>0</xdr:col>
          <xdr:colOff>393700</xdr:colOff>
          <xdr:row>76</xdr:row>
          <xdr:rowOff>31750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75</xdr:row>
          <xdr:rowOff>133350</xdr:rowOff>
        </xdr:from>
        <xdr:to>
          <xdr:col>0</xdr:col>
          <xdr:colOff>393700</xdr:colOff>
          <xdr:row>77</xdr:row>
          <xdr:rowOff>31750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76</xdr:row>
          <xdr:rowOff>133350</xdr:rowOff>
        </xdr:from>
        <xdr:to>
          <xdr:col>0</xdr:col>
          <xdr:colOff>393700</xdr:colOff>
          <xdr:row>78</xdr:row>
          <xdr:rowOff>31750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77</xdr:row>
          <xdr:rowOff>133350</xdr:rowOff>
        </xdr:from>
        <xdr:to>
          <xdr:col>0</xdr:col>
          <xdr:colOff>393700</xdr:colOff>
          <xdr:row>79</xdr:row>
          <xdr:rowOff>31750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86</xdr:row>
          <xdr:rowOff>133350</xdr:rowOff>
        </xdr:from>
        <xdr:to>
          <xdr:col>0</xdr:col>
          <xdr:colOff>393700</xdr:colOff>
          <xdr:row>88</xdr:row>
          <xdr:rowOff>31750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49739</xdr:colOff>
      <xdr:row>2</xdr:row>
      <xdr:rowOff>123825</xdr:rowOff>
    </xdr:from>
    <xdr:to>
      <xdr:col>10</xdr:col>
      <xdr:colOff>662099</xdr:colOff>
      <xdr:row>5</xdr:row>
      <xdr:rowOff>123825</xdr:rowOff>
    </xdr:to>
    <xdr:pic>
      <xdr:nvPicPr>
        <xdr:cNvPr id="1707" name="Picture 5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6489" y="485775"/>
          <a:ext cx="177441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111</xdr:row>
          <xdr:rowOff>133350</xdr:rowOff>
        </xdr:from>
        <xdr:to>
          <xdr:col>0</xdr:col>
          <xdr:colOff>393700</xdr:colOff>
          <xdr:row>113</xdr:row>
          <xdr:rowOff>31750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121</xdr:row>
          <xdr:rowOff>133350</xdr:rowOff>
        </xdr:from>
        <xdr:to>
          <xdr:col>0</xdr:col>
          <xdr:colOff>393700</xdr:colOff>
          <xdr:row>123</xdr:row>
          <xdr:rowOff>31750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122</xdr:row>
          <xdr:rowOff>133350</xdr:rowOff>
        </xdr:from>
        <xdr:to>
          <xdr:col>0</xdr:col>
          <xdr:colOff>393700</xdr:colOff>
          <xdr:row>124</xdr:row>
          <xdr:rowOff>31750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99</xdr:row>
          <xdr:rowOff>0</xdr:rowOff>
        </xdr:from>
        <xdr:to>
          <xdr:col>0</xdr:col>
          <xdr:colOff>393700</xdr:colOff>
          <xdr:row>100</xdr:row>
          <xdr:rowOff>57150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93</xdr:row>
          <xdr:rowOff>0</xdr:rowOff>
        </xdr:from>
        <xdr:to>
          <xdr:col>0</xdr:col>
          <xdr:colOff>393700</xdr:colOff>
          <xdr:row>94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133350</xdr:rowOff>
        </xdr:from>
        <xdr:to>
          <xdr:col>0</xdr:col>
          <xdr:colOff>393700</xdr:colOff>
          <xdr:row>47</xdr:row>
          <xdr:rowOff>31750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38</xdr:row>
          <xdr:rowOff>133350</xdr:rowOff>
        </xdr:from>
        <xdr:to>
          <xdr:col>0</xdr:col>
          <xdr:colOff>393700</xdr:colOff>
          <xdr:row>40</xdr:row>
          <xdr:rowOff>31750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30</xdr:row>
          <xdr:rowOff>133350</xdr:rowOff>
        </xdr:from>
        <xdr:to>
          <xdr:col>0</xdr:col>
          <xdr:colOff>393700</xdr:colOff>
          <xdr:row>32</xdr:row>
          <xdr:rowOff>31750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133350</xdr:rowOff>
        </xdr:from>
        <xdr:to>
          <xdr:col>0</xdr:col>
          <xdr:colOff>393700</xdr:colOff>
          <xdr:row>36</xdr:row>
          <xdr:rowOff>31750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133350</xdr:rowOff>
        </xdr:from>
        <xdr:to>
          <xdr:col>0</xdr:col>
          <xdr:colOff>393700</xdr:colOff>
          <xdr:row>38</xdr:row>
          <xdr:rowOff>31750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32</xdr:row>
          <xdr:rowOff>133350</xdr:rowOff>
        </xdr:from>
        <xdr:to>
          <xdr:col>0</xdr:col>
          <xdr:colOff>393700</xdr:colOff>
          <xdr:row>34</xdr:row>
          <xdr:rowOff>31750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213360</xdr:colOff>
      <xdr:row>63</xdr:row>
      <xdr:rowOff>0</xdr:rowOff>
    </xdr:from>
    <xdr:to>
      <xdr:col>7</xdr:col>
      <xdr:colOff>441960</xdr:colOff>
      <xdr:row>64</xdr:row>
      <xdr:rowOff>45720</xdr:rowOff>
    </xdr:to>
    <xdr:sp macro="" textlink="">
      <xdr:nvSpPr>
        <xdr:cNvPr id="1709" name="Rectangle 7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/>
        </xdr:cNvSpPr>
      </xdr:nvSpPr>
      <xdr:spPr bwMode="auto">
        <a:xfrm>
          <a:off x="4808220" y="10149840"/>
          <a:ext cx="22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91440</xdr:colOff>
      <xdr:row>63</xdr:row>
      <xdr:rowOff>0</xdr:rowOff>
    </xdr:from>
    <xdr:to>
      <xdr:col>8</xdr:col>
      <xdr:colOff>320040</xdr:colOff>
      <xdr:row>64</xdr:row>
      <xdr:rowOff>45720</xdr:rowOff>
    </xdr:to>
    <xdr:sp macro="" textlink="">
      <xdr:nvSpPr>
        <xdr:cNvPr id="1710" name="Rectangle 76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/>
        </xdr:cNvSpPr>
      </xdr:nvSpPr>
      <xdr:spPr bwMode="auto">
        <a:xfrm>
          <a:off x="5379720" y="10149840"/>
          <a:ext cx="22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77</xdr:row>
          <xdr:rowOff>133350</xdr:rowOff>
        </xdr:from>
        <xdr:to>
          <xdr:col>0</xdr:col>
          <xdr:colOff>393700</xdr:colOff>
          <xdr:row>79</xdr:row>
          <xdr:rowOff>31750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12700</xdr:rowOff>
        </xdr:from>
        <xdr:to>
          <xdr:col>1</xdr:col>
          <xdr:colOff>628650</xdr:colOff>
          <xdr:row>48</xdr:row>
          <xdr:rowOff>19050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79</xdr:row>
          <xdr:rowOff>146050</xdr:rowOff>
        </xdr:from>
        <xdr:to>
          <xdr:col>1</xdr:col>
          <xdr:colOff>679450</xdr:colOff>
          <xdr:row>81</xdr:row>
          <xdr:rowOff>19050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80</xdr:row>
          <xdr:rowOff>133350</xdr:rowOff>
        </xdr:from>
        <xdr:to>
          <xdr:col>1</xdr:col>
          <xdr:colOff>679450</xdr:colOff>
          <xdr:row>82</xdr:row>
          <xdr:rowOff>12700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81</xdr:row>
          <xdr:rowOff>146050</xdr:rowOff>
        </xdr:from>
        <xdr:to>
          <xdr:col>1</xdr:col>
          <xdr:colOff>679450</xdr:colOff>
          <xdr:row>83</xdr:row>
          <xdr:rowOff>19050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82</xdr:row>
          <xdr:rowOff>146050</xdr:rowOff>
        </xdr:from>
        <xdr:to>
          <xdr:col>1</xdr:col>
          <xdr:colOff>679450</xdr:colOff>
          <xdr:row>84</xdr:row>
          <xdr:rowOff>19050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400050</xdr:colOff>
      <xdr:row>63</xdr:row>
      <xdr:rowOff>152400</xdr:rowOff>
    </xdr:from>
    <xdr:to>
      <xdr:col>2</xdr:col>
      <xdr:colOff>514350</xdr:colOff>
      <xdr:row>64</xdr:row>
      <xdr:rowOff>97155</xdr:rowOff>
    </xdr:to>
    <xdr:sp macro="" textlink="">
      <xdr:nvSpPr>
        <xdr:cNvPr id="62" name="Rectangle 7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1819275" y="9972675"/>
          <a:ext cx="11430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409575</xdr:colOff>
      <xdr:row>63</xdr:row>
      <xdr:rowOff>0</xdr:rowOff>
    </xdr:from>
    <xdr:to>
      <xdr:col>2</xdr:col>
      <xdr:colOff>523875</xdr:colOff>
      <xdr:row>63</xdr:row>
      <xdr:rowOff>106680</xdr:rowOff>
    </xdr:to>
    <xdr:sp macro="" textlink="">
      <xdr:nvSpPr>
        <xdr:cNvPr id="63" name="Rectangle 7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1828800" y="9820275"/>
          <a:ext cx="11430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130"/>
  <sheetViews>
    <sheetView tabSelected="1" zoomScaleNormal="100" workbookViewId="0">
      <selection activeCell="K29" sqref="K29"/>
    </sheetView>
  </sheetViews>
  <sheetFormatPr baseColWidth="10" defaultColWidth="12" defaultRowHeight="12.5"/>
  <cols>
    <col min="1" max="1" width="6.1796875" style="2" customWidth="1"/>
    <col min="2" max="2" width="15.1796875" style="2" customWidth="1"/>
    <col min="3" max="4" width="12" style="2" customWidth="1"/>
    <col min="5" max="5" width="2" style="2" customWidth="1"/>
    <col min="6" max="6" width="9.7265625" style="2" customWidth="1"/>
    <col min="7" max="8" width="10.1796875" style="2" bestFit="1" customWidth="1"/>
    <col min="9" max="9" width="6" style="2" bestFit="1" customWidth="1"/>
    <col min="10" max="10" width="1.26953125" style="2" customWidth="1"/>
    <col min="11" max="11" width="11.26953125" style="2" customWidth="1"/>
    <col min="12" max="12" width="10.7265625" style="2" customWidth="1"/>
    <col min="13" max="13" width="12.1796875" style="2" bestFit="1" customWidth="1"/>
    <col min="14" max="14" width="3.26953125" style="2" hidden="1" customWidth="1"/>
    <col min="15" max="15" width="0" style="2" hidden="1" customWidth="1"/>
    <col min="16" max="17" width="8.1796875" style="2" hidden="1" customWidth="1"/>
    <col min="18" max="18" width="4.7265625" style="2" hidden="1" customWidth="1"/>
    <col min="19" max="19" width="3" style="2" hidden="1" customWidth="1"/>
    <col min="20" max="16384" width="12" style="2"/>
  </cols>
  <sheetData>
    <row r="1" spans="1:18" ht="15.5">
      <c r="A1" s="1" t="s">
        <v>38</v>
      </c>
      <c r="K1" s="38" t="s">
        <v>54</v>
      </c>
      <c r="L1" s="39" t="s">
        <v>53</v>
      </c>
    </row>
    <row r="2" spans="1:18" ht="13">
      <c r="A2" s="2" t="s">
        <v>117</v>
      </c>
      <c r="K2" s="33"/>
      <c r="L2" s="13" t="s">
        <v>55</v>
      </c>
    </row>
    <row r="3" spans="1:18" ht="13">
      <c r="K3" s="33"/>
      <c r="L3" s="13" t="s">
        <v>56</v>
      </c>
    </row>
    <row r="4" spans="1:18">
      <c r="K4" s="9"/>
      <c r="R4" s="10"/>
    </row>
    <row r="5" spans="1:18">
      <c r="B5" s="65"/>
      <c r="K5" s="9"/>
      <c r="R5" s="10"/>
    </row>
    <row r="6" spans="1:18">
      <c r="B6" s="65"/>
      <c r="K6" s="9"/>
      <c r="R6" s="10"/>
    </row>
    <row r="7" spans="1:18">
      <c r="B7" s="65"/>
      <c r="K7" s="9"/>
      <c r="R7" s="10"/>
    </row>
    <row r="8" spans="1:18" ht="15.5">
      <c r="B8" s="65"/>
      <c r="H8" s="68" t="s">
        <v>65</v>
      </c>
      <c r="I8" s="68"/>
      <c r="K8" s="9"/>
      <c r="R8" s="10"/>
    </row>
    <row r="9" spans="1:18" ht="15.5">
      <c r="B9" s="65"/>
      <c r="H9" s="68" t="s">
        <v>128</v>
      </c>
      <c r="I9" s="68"/>
      <c r="K9" s="9"/>
      <c r="R9" s="10"/>
    </row>
    <row r="10" spans="1:18" ht="17.5">
      <c r="B10" s="66" t="s">
        <v>121</v>
      </c>
      <c r="C10" s="66"/>
      <c r="H10" s="68" t="s">
        <v>129</v>
      </c>
      <c r="I10" s="68"/>
      <c r="K10" s="9"/>
      <c r="R10" s="10"/>
    </row>
    <row r="11" spans="1:18" ht="17.5">
      <c r="B11" s="66" t="s">
        <v>122</v>
      </c>
      <c r="C11" s="66"/>
      <c r="K11" s="9"/>
      <c r="R11" s="10"/>
    </row>
    <row r="12" spans="1:18" ht="17.5">
      <c r="B12" s="66" t="s">
        <v>130</v>
      </c>
      <c r="C12" s="66"/>
      <c r="K12" s="9"/>
      <c r="R12" s="10"/>
    </row>
    <row r="13" spans="1:18" ht="17.5">
      <c r="B13" s="67" t="s">
        <v>131</v>
      </c>
      <c r="C13" s="67"/>
      <c r="K13" s="9"/>
      <c r="R13" s="10"/>
    </row>
    <row r="14" spans="1:18" ht="13">
      <c r="H14" s="3"/>
      <c r="K14" s="9"/>
      <c r="R14" s="10"/>
    </row>
    <row r="15" spans="1:18" ht="13">
      <c r="H15" s="3"/>
      <c r="K15" s="9"/>
      <c r="R15" s="10"/>
    </row>
    <row r="16" spans="1:18" ht="13">
      <c r="H16" s="3"/>
      <c r="K16" s="9"/>
      <c r="R16" s="10"/>
    </row>
    <row r="17" spans="1:19" ht="13">
      <c r="H17" s="3"/>
      <c r="K17" s="9"/>
      <c r="R17" s="10"/>
    </row>
    <row r="18" spans="1:19" ht="13">
      <c r="H18" s="3"/>
      <c r="K18" s="9"/>
      <c r="R18" s="10"/>
    </row>
    <row r="19" spans="1:19">
      <c r="K19" s="9"/>
      <c r="R19" s="10"/>
    </row>
    <row r="20" spans="1:19">
      <c r="K20" s="9"/>
      <c r="R20" s="10"/>
    </row>
    <row r="21" spans="1:19">
      <c r="A21" s="37" t="s">
        <v>0</v>
      </c>
      <c r="B21" s="37"/>
      <c r="C21" s="69"/>
      <c r="D21" s="52"/>
      <c r="E21" s="53"/>
      <c r="F21" s="37" t="s">
        <v>41</v>
      </c>
      <c r="G21" s="37"/>
      <c r="H21" s="37"/>
      <c r="I21" s="37"/>
      <c r="K21" s="14" t="s">
        <v>33</v>
      </c>
      <c r="L21" s="15"/>
      <c r="M21" s="15"/>
      <c r="R21" s="10" t="s">
        <v>37</v>
      </c>
    </row>
    <row r="22" spans="1:19">
      <c r="A22" s="37" t="s">
        <v>2</v>
      </c>
      <c r="B22" s="54"/>
      <c r="C22" s="54"/>
      <c r="D22" s="54"/>
      <c r="E22" s="36"/>
      <c r="F22" s="37" t="s">
        <v>28</v>
      </c>
      <c r="G22" s="55"/>
      <c r="H22" s="56"/>
      <c r="I22" s="57"/>
      <c r="J22" s="9"/>
      <c r="K22" s="15" t="s">
        <v>27</v>
      </c>
      <c r="L22" s="16" t="s">
        <v>34</v>
      </c>
      <c r="M22" s="41" t="s">
        <v>83</v>
      </c>
      <c r="N22" s="42"/>
      <c r="P22" s="2" t="b">
        <v>0</v>
      </c>
      <c r="Q22" s="2">
        <f>IF(P22=FALSE,0,1)</f>
        <v>0</v>
      </c>
    </row>
    <row r="23" spans="1:19">
      <c r="A23" s="54" t="s">
        <v>29</v>
      </c>
      <c r="B23" s="54"/>
      <c r="C23" s="58"/>
      <c r="D23" s="58"/>
      <c r="E23" s="59"/>
      <c r="F23" s="54" t="s">
        <v>4</v>
      </c>
      <c r="G23" s="60"/>
      <c r="H23" s="61"/>
      <c r="I23" s="60"/>
      <c r="K23" s="15"/>
      <c r="L23" s="16" t="s">
        <v>35</v>
      </c>
      <c r="M23" s="48" t="s">
        <v>84</v>
      </c>
      <c r="P23" s="2" t="b">
        <v>0</v>
      </c>
      <c r="Q23" s="2">
        <f>IF(P23=FALSE,0,1)</f>
        <v>0</v>
      </c>
    </row>
    <row r="24" spans="1:19">
      <c r="A24" s="54" t="s">
        <v>1</v>
      </c>
      <c r="B24" s="54"/>
      <c r="C24" s="54"/>
      <c r="D24" s="54"/>
      <c r="E24" s="36"/>
      <c r="F24" s="54" t="s">
        <v>3</v>
      </c>
      <c r="G24" s="60"/>
      <c r="H24" s="61"/>
      <c r="I24" s="60"/>
      <c r="K24" s="15"/>
      <c r="L24" s="16" t="s">
        <v>36</v>
      </c>
      <c r="M24" s="14" t="s">
        <v>85</v>
      </c>
      <c r="P24" s="2" t="b">
        <v>0</v>
      </c>
      <c r="Q24" s="2">
        <f>IF(P24=FALSE,0,1)</f>
        <v>0</v>
      </c>
    </row>
    <row r="25" spans="1:19">
      <c r="A25" s="54" t="s">
        <v>5</v>
      </c>
      <c r="B25" s="54"/>
      <c r="C25" s="62"/>
      <c r="D25" s="54"/>
      <c r="E25" s="36"/>
      <c r="F25" s="54" t="s">
        <v>44</v>
      </c>
      <c r="G25" s="54"/>
      <c r="H25" s="63"/>
      <c r="I25" s="64"/>
      <c r="K25" s="15" t="s">
        <v>39</v>
      </c>
      <c r="L25" s="15"/>
      <c r="M25" s="17">
        <v>50</v>
      </c>
    </row>
    <row r="26" spans="1:19" ht="9" customHeight="1">
      <c r="K26" s="15"/>
      <c r="L26" s="15"/>
      <c r="M26" s="15"/>
    </row>
    <row r="27" spans="1:19" ht="61">
      <c r="A27" s="9" t="s">
        <v>43</v>
      </c>
      <c r="F27" s="11"/>
      <c r="G27" s="3"/>
      <c r="H27" s="8" t="s">
        <v>17</v>
      </c>
      <c r="I27" s="8" t="s">
        <v>18</v>
      </c>
      <c r="J27" s="8"/>
      <c r="K27" s="18" t="s">
        <v>42</v>
      </c>
      <c r="L27" s="18" t="s">
        <v>25</v>
      </c>
      <c r="M27" s="19" t="s">
        <v>26</v>
      </c>
    </row>
    <row r="28" spans="1:19" ht="13">
      <c r="B28" s="3" t="s">
        <v>8</v>
      </c>
      <c r="G28" s="4" t="s">
        <v>19</v>
      </c>
      <c r="H28" s="4" t="s">
        <v>20</v>
      </c>
      <c r="I28" s="4" t="s">
        <v>20</v>
      </c>
      <c r="J28" s="4"/>
      <c r="K28" s="20" t="s">
        <v>24</v>
      </c>
      <c r="L28" s="20" t="s">
        <v>24</v>
      </c>
      <c r="M28" s="20" t="s">
        <v>20</v>
      </c>
    </row>
    <row r="29" spans="1:19">
      <c r="B29" s="6" t="s">
        <v>16</v>
      </c>
      <c r="C29" s="6"/>
      <c r="D29" s="6"/>
      <c r="E29" s="6"/>
      <c r="F29" s="6">
        <v>250</v>
      </c>
      <c r="G29" s="6" t="s">
        <v>23</v>
      </c>
      <c r="H29" s="6">
        <v>250</v>
      </c>
      <c r="I29" s="6">
        <v>125</v>
      </c>
      <c r="K29" s="21">
        <v>0</v>
      </c>
      <c r="L29" s="21">
        <v>0</v>
      </c>
      <c r="M29" s="22">
        <f t="shared" ref="M29:M53" si="0">Q29*R29</f>
        <v>0</v>
      </c>
      <c r="P29" s="2" t="b">
        <v>0</v>
      </c>
      <c r="Q29" s="2">
        <f>IF(P29=FALSE,0,1)</f>
        <v>0</v>
      </c>
      <c r="R29" s="2">
        <f>IF(P22=FALSE,I29,H29)</f>
        <v>125</v>
      </c>
      <c r="S29" s="2">
        <f>M25</f>
        <v>50</v>
      </c>
    </row>
    <row r="30" spans="1:19">
      <c r="B30" s="6" t="s">
        <v>66</v>
      </c>
      <c r="C30" s="6"/>
      <c r="D30" s="6"/>
      <c r="E30" s="6"/>
      <c r="F30" s="6">
        <v>280</v>
      </c>
      <c r="G30" s="6" t="s">
        <v>23</v>
      </c>
      <c r="H30" s="6">
        <v>300</v>
      </c>
      <c r="I30" s="6">
        <v>200</v>
      </c>
      <c r="K30" s="21">
        <v>0</v>
      </c>
      <c r="L30" s="21">
        <v>0</v>
      </c>
      <c r="M30" s="22">
        <f t="shared" si="0"/>
        <v>0</v>
      </c>
      <c r="P30" s="2" t="b">
        <v>0</v>
      </c>
      <c r="Q30" s="2">
        <f t="shared" ref="Q30:Q53" si="1">IF(P30=FALSE,0,1)</f>
        <v>0</v>
      </c>
      <c r="R30" s="2">
        <f>IF(P22=FALSE,I30,H30)</f>
        <v>200</v>
      </c>
      <c r="S30" s="2">
        <f>M25</f>
        <v>50</v>
      </c>
    </row>
    <row r="31" spans="1:19">
      <c r="B31" s="6" t="s">
        <v>67</v>
      </c>
      <c r="C31" s="6"/>
      <c r="D31" s="6"/>
      <c r="E31" s="6"/>
      <c r="F31" s="6">
        <v>220</v>
      </c>
      <c r="G31" s="6" t="s">
        <v>23</v>
      </c>
      <c r="H31" s="6">
        <v>250</v>
      </c>
      <c r="I31" s="6">
        <v>150</v>
      </c>
      <c r="K31" s="21">
        <v>0</v>
      </c>
      <c r="L31" s="21">
        <v>0</v>
      </c>
      <c r="M31" s="22">
        <f t="shared" si="0"/>
        <v>0</v>
      </c>
      <c r="P31" s="2" t="b">
        <v>0</v>
      </c>
      <c r="Q31" s="2">
        <f t="shared" si="1"/>
        <v>0</v>
      </c>
      <c r="R31" s="2">
        <f>IF(P22=FALSE,I31,H31)</f>
        <v>150</v>
      </c>
      <c r="S31" s="2">
        <f>M25</f>
        <v>50</v>
      </c>
    </row>
    <row r="32" spans="1:19">
      <c r="B32" s="6" t="s">
        <v>68</v>
      </c>
      <c r="C32" s="6"/>
      <c r="D32" s="6"/>
      <c r="E32" s="6"/>
      <c r="F32" s="6">
        <v>60</v>
      </c>
      <c r="G32" s="6" t="s">
        <v>23</v>
      </c>
      <c r="H32" s="6">
        <v>125</v>
      </c>
      <c r="I32" s="6">
        <v>75</v>
      </c>
      <c r="K32" s="21">
        <v>0</v>
      </c>
      <c r="L32" s="21">
        <v>0</v>
      </c>
      <c r="M32" s="22">
        <f t="shared" si="0"/>
        <v>0</v>
      </c>
      <c r="P32" s="2" t="b">
        <v>0</v>
      </c>
      <c r="Q32" s="2">
        <f t="shared" si="1"/>
        <v>0</v>
      </c>
      <c r="R32" s="2">
        <f>IF(P22=FALSE,I32,H32)</f>
        <v>75</v>
      </c>
      <c r="S32" s="2">
        <f>M25</f>
        <v>50</v>
      </c>
    </row>
    <row r="33" spans="2:19">
      <c r="B33" s="6" t="s">
        <v>7</v>
      </c>
      <c r="C33" s="6" t="s">
        <v>21</v>
      </c>
      <c r="D33" s="6"/>
      <c r="E33" s="6"/>
      <c r="F33" s="6"/>
      <c r="G33" s="6"/>
      <c r="H33" s="6">
        <v>75</v>
      </c>
      <c r="I33" s="6">
        <v>50</v>
      </c>
      <c r="K33" s="21">
        <v>0</v>
      </c>
      <c r="L33" s="21">
        <v>0</v>
      </c>
      <c r="M33" s="22">
        <f t="shared" si="0"/>
        <v>0</v>
      </c>
      <c r="P33" s="2" t="b">
        <v>0</v>
      </c>
      <c r="Q33" s="2">
        <f t="shared" si="1"/>
        <v>0</v>
      </c>
      <c r="R33" s="2">
        <f>IF(P22=FALSE,I33,H33)</f>
        <v>50</v>
      </c>
      <c r="S33" s="2">
        <f>M25</f>
        <v>50</v>
      </c>
    </row>
    <row r="34" spans="2:19">
      <c r="B34" s="6"/>
      <c r="C34" s="6" t="s">
        <v>69</v>
      </c>
      <c r="D34" s="6"/>
      <c r="E34" s="6"/>
      <c r="F34" s="6"/>
      <c r="G34" s="6"/>
      <c r="H34" s="6">
        <v>50</v>
      </c>
      <c r="I34" s="6">
        <v>30</v>
      </c>
      <c r="K34" s="21">
        <v>0</v>
      </c>
      <c r="L34" s="21">
        <v>0</v>
      </c>
      <c r="M34" s="22">
        <f t="shared" si="0"/>
        <v>0</v>
      </c>
      <c r="P34" s="2" t="b">
        <v>0</v>
      </c>
      <c r="Q34" s="2">
        <f t="shared" si="1"/>
        <v>0</v>
      </c>
      <c r="R34" s="2">
        <f>IF(P22=FALSE,I34,H34)</f>
        <v>30</v>
      </c>
      <c r="S34" s="2">
        <f>M25</f>
        <v>50</v>
      </c>
    </row>
    <row r="35" spans="2:19">
      <c r="B35" s="6" t="s">
        <v>70</v>
      </c>
      <c r="C35" s="6"/>
      <c r="D35" s="6" t="s">
        <v>71</v>
      </c>
      <c r="E35" s="6"/>
      <c r="F35" s="6"/>
      <c r="G35" s="6"/>
      <c r="H35" s="6">
        <v>0</v>
      </c>
      <c r="I35" s="6">
        <v>0</v>
      </c>
      <c r="K35" s="21">
        <v>0</v>
      </c>
      <c r="L35" s="21">
        <v>0</v>
      </c>
      <c r="M35" s="22">
        <f t="shared" si="0"/>
        <v>0</v>
      </c>
      <c r="P35" s="2" t="b">
        <v>0</v>
      </c>
      <c r="Q35" s="2">
        <f t="shared" si="1"/>
        <v>0</v>
      </c>
      <c r="R35" s="2">
        <f>IF(P22=FALSE,I35,H35)</f>
        <v>0</v>
      </c>
      <c r="S35" s="2">
        <f>M25</f>
        <v>50</v>
      </c>
    </row>
    <row r="36" spans="2:19">
      <c r="B36" s="6" t="s">
        <v>72</v>
      </c>
      <c r="C36" s="6"/>
      <c r="D36" s="6"/>
      <c r="E36" s="6"/>
      <c r="F36" s="6"/>
      <c r="G36" s="6"/>
      <c r="H36" s="6">
        <v>300</v>
      </c>
      <c r="I36" s="6">
        <v>200</v>
      </c>
      <c r="K36" s="21">
        <v>0</v>
      </c>
      <c r="L36" s="21">
        <v>0</v>
      </c>
      <c r="M36" s="22">
        <f t="shared" si="0"/>
        <v>0</v>
      </c>
      <c r="P36" s="2" t="b">
        <v>0</v>
      </c>
      <c r="Q36" s="2">
        <f t="shared" si="1"/>
        <v>0</v>
      </c>
      <c r="R36" s="2">
        <f>IF(P22=FALSE,I36,H36)</f>
        <v>200</v>
      </c>
      <c r="S36" s="2">
        <f>M25</f>
        <v>50</v>
      </c>
    </row>
    <row r="37" spans="2:19">
      <c r="B37" s="6" t="s">
        <v>73</v>
      </c>
      <c r="C37" s="6"/>
      <c r="D37" s="6"/>
      <c r="E37" s="6"/>
      <c r="F37" s="6"/>
      <c r="G37" s="6"/>
      <c r="H37" s="6">
        <v>100</v>
      </c>
      <c r="I37" s="6">
        <v>75</v>
      </c>
      <c r="K37" s="21">
        <v>0</v>
      </c>
      <c r="L37" s="21">
        <v>0</v>
      </c>
      <c r="M37" s="22">
        <f t="shared" si="0"/>
        <v>0</v>
      </c>
      <c r="P37" s="2" t="b">
        <v>0</v>
      </c>
      <c r="Q37" s="2">
        <f t="shared" si="1"/>
        <v>0</v>
      </c>
      <c r="R37" s="2">
        <f>IF(P22=FALSE,I37,H37)</f>
        <v>75</v>
      </c>
      <c r="S37" s="2">
        <f>M25</f>
        <v>50</v>
      </c>
    </row>
    <row r="38" spans="2:19">
      <c r="B38" s="6" t="s">
        <v>74</v>
      </c>
      <c r="C38" s="6"/>
      <c r="D38" s="6"/>
      <c r="E38" s="6"/>
      <c r="F38" s="6"/>
      <c r="G38" s="6"/>
      <c r="H38" s="6">
        <v>50</v>
      </c>
      <c r="I38" s="6">
        <v>30</v>
      </c>
      <c r="K38" s="21">
        <v>0</v>
      </c>
      <c r="L38" s="21">
        <v>0</v>
      </c>
      <c r="M38" s="22">
        <f t="shared" si="0"/>
        <v>0</v>
      </c>
      <c r="P38" s="2" t="b">
        <v>0</v>
      </c>
      <c r="Q38" s="2">
        <f t="shared" si="1"/>
        <v>0</v>
      </c>
      <c r="R38" s="2">
        <f>IF(P22=FALSE,I38,H38)</f>
        <v>30</v>
      </c>
      <c r="S38" s="2">
        <f>M25</f>
        <v>50</v>
      </c>
    </row>
    <row r="39" spans="2:19">
      <c r="B39" s="6" t="s">
        <v>9</v>
      </c>
      <c r="C39" s="6"/>
      <c r="D39" s="6"/>
      <c r="E39" s="6"/>
      <c r="F39" s="6">
        <v>30</v>
      </c>
      <c r="G39" s="6" t="s">
        <v>23</v>
      </c>
      <c r="H39" s="6">
        <v>100</v>
      </c>
      <c r="I39" s="6">
        <v>75</v>
      </c>
      <c r="K39" s="21">
        <v>0</v>
      </c>
      <c r="L39" s="21">
        <v>0</v>
      </c>
      <c r="M39" s="22">
        <f t="shared" si="0"/>
        <v>0</v>
      </c>
      <c r="P39" s="2" t="b">
        <v>0</v>
      </c>
      <c r="Q39" s="2">
        <f t="shared" si="1"/>
        <v>0</v>
      </c>
      <c r="R39" s="2">
        <f>IF(P22=FALSE,I39,H39)</f>
        <v>75</v>
      </c>
      <c r="S39" s="2">
        <f>M25</f>
        <v>50</v>
      </c>
    </row>
    <row r="40" spans="2:19">
      <c r="B40" s="6" t="s">
        <v>75</v>
      </c>
      <c r="C40" s="6"/>
      <c r="D40" s="6"/>
      <c r="E40" s="6"/>
      <c r="F40" s="6">
        <v>30</v>
      </c>
      <c r="G40" s="6" t="s">
        <v>23</v>
      </c>
      <c r="H40" s="6">
        <v>100</v>
      </c>
      <c r="I40" s="6">
        <v>75</v>
      </c>
      <c r="K40" s="21">
        <v>0</v>
      </c>
      <c r="L40" s="21">
        <v>0</v>
      </c>
      <c r="M40" s="22">
        <f t="shared" si="0"/>
        <v>0</v>
      </c>
      <c r="P40" s="2" t="b">
        <v>0</v>
      </c>
      <c r="Q40" s="2">
        <f>IF(P40=FALSE,0,1)</f>
        <v>0</v>
      </c>
      <c r="R40" s="2">
        <f>IF(P22=FALSE,I40,H40)</f>
        <v>75</v>
      </c>
      <c r="S40" s="2">
        <f>M25</f>
        <v>50</v>
      </c>
    </row>
    <row r="41" spans="2:19">
      <c r="B41" s="6" t="s">
        <v>76</v>
      </c>
      <c r="C41" s="6"/>
      <c r="D41" s="6"/>
      <c r="E41" s="6"/>
      <c r="F41" s="6"/>
      <c r="G41" s="6"/>
      <c r="H41" s="6">
        <v>40</v>
      </c>
      <c r="I41" s="6">
        <v>25</v>
      </c>
      <c r="K41" s="21">
        <v>0</v>
      </c>
      <c r="L41" s="21">
        <v>0</v>
      </c>
      <c r="M41" s="22">
        <f t="shared" si="0"/>
        <v>0</v>
      </c>
      <c r="P41" s="2" t="b">
        <v>0</v>
      </c>
      <c r="Q41" s="2">
        <f t="shared" si="1"/>
        <v>0</v>
      </c>
      <c r="R41" s="2">
        <f>IF(P22=FALSE,I41,H41)</f>
        <v>25</v>
      </c>
      <c r="S41" s="2">
        <f>M25</f>
        <v>50</v>
      </c>
    </row>
    <row r="42" spans="2:19">
      <c r="B42" s="6" t="s">
        <v>77</v>
      </c>
      <c r="C42" s="6"/>
      <c r="D42" s="6"/>
      <c r="E42" s="6"/>
      <c r="F42" s="6">
        <v>40</v>
      </c>
      <c r="G42" s="6" t="s">
        <v>23</v>
      </c>
      <c r="H42" s="6">
        <v>100</v>
      </c>
      <c r="I42" s="6">
        <v>75</v>
      </c>
      <c r="K42" s="21">
        <v>0</v>
      </c>
      <c r="L42" s="21">
        <v>0</v>
      </c>
      <c r="M42" s="22">
        <f t="shared" si="0"/>
        <v>0</v>
      </c>
      <c r="P42" s="2" t="b">
        <v>0</v>
      </c>
      <c r="Q42" s="2">
        <f t="shared" si="1"/>
        <v>0</v>
      </c>
      <c r="R42" s="2">
        <f>IF(P22=FALSE,I42,H42)</f>
        <v>75</v>
      </c>
      <c r="S42" s="2">
        <f>M25</f>
        <v>50</v>
      </c>
    </row>
    <row r="43" spans="2:19">
      <c r="B43" s="6" t="s">
        <v>118</v>
      </c>
      <c r="C43" s="6"/>
      <c r="D43" s="6"/>
      <c r="E43" s="6"/>
      <c r="F43" s="6"/>
      <c r="G43" s="6"/>
      <c r="H43" s="6">
        <v>100</v>
      </c>
      <c r="I43" s="6">
        <v>75</v>
      </c>
      <c r="K43" s="21">
        <v>0</v>
      </c>
      <c r="L43" s="21">
        <v>0</v>
      </c>
      <c r="M43" s="22">
        <f t="shared" si="0"/>
        <v>0</v>
      </c>
      <c r="P43" s="2" t="b">
        <v>0</v>
      </c>
      <c r="Q43" s="2">
        <f t="shared" si="1"/>
        <v>0</v>
      </c>
      <c r="R43" s="2">
        <f>IF(P22=FALSE,I43,H43)</f>
        <v>75</v>
      </c>
      <c r="S43" s="2">
        <f>M25</f>
        <v>50</v>
      </c>
    </row>
    <row r="44" spans="2:19">
      <c r="B44" s="6" t="s">
        <v>78</v>
      </c>
      <c r="C44" s="6"/>
      <c r="D44" s="6"/>
      <c r="E44" s="6"/>
      <c r="F44" s="6"/>
      <c r="G44" s="6"/>
      <c r="H44" s="6">
        <v>75</v>
      </c>
      <c r="I44" s="6">
        <v>50</v>
      </c>
      <c r="K44" s="21">
        <v>0</v>
      </c>
      <c r="L44" s="21">
        <v>0</v>
      </c>
      <c r="M44" s="22">
        <f t="shared" si="0"/>
        <v>0</v>
      </c>
      <c r="P44" s="2" t="b">
        <v>0</v>
      </c>
      <c r="Q44" s="2">
        <f t="shared" si="1"/>
        <v>0</v>
      </c>
      <c r="R44" s="2">
        <f>IF(P22=FALSE,I44,H44)</f>
        <v>50</v>
      </c>
      <c r="S44" s="2">
        <f>M25</f>
        <v>50</v>
      </c>
    </row>
    <row r="45" spans="2:19">
      <c r="B45" s="6" t="s">
        <v>125</v>
      </c>
      <c r="C45" s="6"/>
      <c r="D45" s="6"/>
      <c r="E45" s="6"/>
      <c r="F45" s="6"/>
      <c r="G45" s="6"/>
      <c r="H45" s="6">
        <v>40</v>
      </c>
      <c r="I45" s="6">
        <v>20</v>
      </c>
      <c r="K45" s="21">
        <v>0</v>
      </c>
      <c r="L45" s="21">
        <v>0</v>
      </c>
      <c r="M45" s="22">
        <f t="shared" si="0"/>
        <v>0</v>
      </c>
      <c r="P45" s="2" t="b">
        <v>0</v>
      </c>
      <c r="Q45" s="2">
        <f t="shared" si="1"/>
        <v>0</v>
      </c>
      <c r="R45" s="2">
        <f>IF(P22=FALSE,I45,H45)</f>
        <v>20</v>
      </c>
      <c r="S45" s="2">
        <f>M25</f>
        <v>50</v>
      </c>
    </row>
    <row r="46" spans="2:19">
      <c r="B46" s="6" t="s">
        <v>123</v>
      </c>
      <c r="C46" s="6"/>
      <c r="D46" s="6"/>
      <c r="E46" s="6"/>
      <c r="F46" s="6"/>
      <c r="G46" s="6"/>
      <c r="H46" s="6"/>
      <c r="I46" s="6"/>
      <c r="K46" s="21">
        <v>0</v>
      </c>
      <c r="L46" s="21">
        <v>0</v>
      </c>
      <c r="M46" s="22">
        <f t="shared" si="0"/>
        <v>0</v>
      </c>
      <c r="P46" s="2" t="b">
        <v>0</v>
      </c>
      <c r="Q46" s="2">
        <f t="shared" si="1"/>
        <v>0</v>
      </c>
      <c r="R46" s="2">
        <f>IF(P22=FALSE,I46,H46)</f>
        <v>0</v>
      </c>
      <c r="S46" s="2">
        <f>M25</f>
        <v>50</v>
      </c>
    </row>
    <row r="47" spans="2:19">
      <c r="B47" s="6" t="s">
        <v>79</v>
      </c>
      <c r="C47" s="6"/>
      <c r="D47" s="6"/>
      <c r="E47" s="6"/>
      <c r="F47" s="6"/>
      <c r="G47" s="6" t="s">
        <v>22</v>
      </c>
      <c r="H47" s="6">
        <v>150</v>
      </c>
      <c r="I47" s="6">
        <v>150</v>
      </c>
      <c r="K47" s="21"/>
      <c r="L47" s="21"/>
      <c r="M47" s="22">
        <f t="shared" si="0"/>
        <v>0</v>
      </c>
      <c r="P47" s="2" t="b">
        <v>0</v>
      </c>
      <c r="Q47" s="2">
        <f t="shared" si="1"/>
        <v>0</v>
      </c>
      <c r="R47" s="2">
        <f>IF(P22=FALSE,I47,H47)</f>
        <v>150</v>
      </c>
      <c r="S47" s="2">
        <f>M25</f>
        <v>50</v>
      </c>
    </row>
    <row r="48" spans="2:19">
      <c r="B48" s="6" t="s">
        <v>113</v>
      </c>
      <c r="C48" s="6"/>
      <c r="D48" s="6"/>
      <c r="E48" s="6"/>
      <c r="F48" s="6"/>
      <c r="G48" s="6"/>
      <c r="H48" s="6">
        <v>150</v>
      </c>
      <c r="I48" s="6">
        <v>150</v>
      </c>
      <c r="K48" s="21"/>
      <c r="L48" s="21"/>
      <c r="M48" s="22">
        <f>Q48*R48</f>
        <v>0</v>
      </c>
      <c r="P48" s="2" t="b">
        <v>0</v>
      </c>
      <c r="Q48" s="2" t="b">
        <v>0</v>
      </c>
      <c r="R48" s="2">
        <f>IF(P22=FALSE,I48,H48)</f>
        <v>150</v>
      </c>
      <c r="S48" s="2">
        <f>M25</f>
        <v>50</v>
      </c>
    </row>
    <row r="49" spans="2:19">
      <c r="B49" s="6"/>
      <c r="C49" s="6"/>
      <c r="D49" s="6"/>
      <c r="E49" s="6"/>
      <c r="F49" s="6"/>
      <c r="G49" s="6"/>
      <c r="H49" s="6"/>
      <c r="I49" s="6"/>
      <c r="K49" s="21"/>
      <c r="L49" s="21"/>
      <c r="M49" s="22"/>
    </row>
    <row r="50" spans="2:19" ht="13">
      <c r="B50" s="3" t="s">
        <v>6</v>
      </c>
      <c r="C50" s="6"/>
      <c r="D50" s="6"/>
      <c r="E50" s="6"/>
      <c r="F50" s="6"/>
      <c r="G50" s="6"/>
      <c r="H50" s="6"/>
      <c r="I50" s="6"/>
      <c r="K50" s="21"/>
      <c r="L50" s="21"/>
      <c r="M50" s="22">
        <f t="shared" si="0"/>
        <v>0</v>
      </c>
      <c r="P50" s="2" t="b">
        <v>0</v>
      </c>
      <c r="Q50" s="2">
        <f t="shared" si="1"/>
        <v>0</v>
      </c>
      <c r="R50" s="2">
        <f>IF(P22=FALSE,I50,H50)</f>
        <v>0</v>
      </c>
      <c r="S50" s="2">
        <f>M25</f>
        <v>50</v>
      </c>
    </row>
    <row r="51" spans="2:19">
      <c r="B51" s="6" t="s">
        <v>87</v>
      </c>
      <c r="C51" s="6" t="s">
        <v>103</v>
      </c>
      <c r="D51" s="6"/>
      <c r="E51" s="6"/>
      <c r="F51" s="6"/>
      <c r="G51" s="6" t="s">
        <v>22</v>
      </c>
      <c r="H51" s="6">
        <v>10</v>
      </c>
      <c r="I51" s="6">
        <v>10</v>
      </c>
      <c r="K51" s="21"/>
      <c r="L51" s="21"/>
      <c r="M51" s="22">
        <f t="shared" si="0"/>
        <v>0</v>
      </c>
      <c r="P51" s="2" t="b">
        <v>0</v>
      </c>
      <c r="Q51" s="2">
        <f t="shared" si="1"/>
        <v>0</v>
      </c>
      <c r="R51" s="2">
        <f>IF(P22=FALSE,I51,H51)</f>
        <v>10</v>
      </c>
      <c r="S51" s="2">
        <f>M25</f>
        <v>50</v>
      </c>
    </row>
    <row r="52" spans="2:19">
      <c r="B52" s="6" t="s">
        <v>88</v>
      </c>
      <c r="C52" s="6"/>
      <c r="D52" s="6"/>
      <c r="E52" s="6"/>
      <c r="F52" s="6"/>
      <c r="G52" s="6" t="s">
        <v>22</v>
      </c>
      <c r="H52" s="6">
        <v>15</v>
      </c>
      <c r="I52" s="6">
        <v>15</v>
      </c>
      <c r="K52" s="21"/>
      <c r="L52" s="21"/>
      <c r="M52" s="22">
        <f t="shared" si="0"/>
        <v>0</v>
      </c>
      <c r="P52" s="2" t="b">
        <v>0</v>
      </c>
      <c r="Q52" s="2">
        <f t="shared" si="1"/>
        <v>0</v>
      </c>
      <c r="R52" s="2">
        <f>IF(P22=FALSE,I52,H52)</f>
        <v>15</v>
      </c>
      <c r="S52" s="2">
        <f>M25</f>
        <v>50</v>
      </c>
    </row>
    <row r="53" spans="2:19">
      <c r="B53" s="6" t="s">
        <v>89</v>
      </c>
      <c r="C53" s="6"/>
      <c r="D53" s="6"/>
      <c r="E53" s="6"/>
      <c r="F53" s="6"/>
      <c r="G53" s="6"/>
      <c r="H53" s="6"/>
      <c r="I53" s="6"/>
      <c r="K53" s="21"/>
      <c r="L53" s="21"/>
      <c r="M53" s="22">
        <f t="shared" si="0"/>
        <v>0</v>
      </c>
      <c r="P53" s="2" t="b">
        <v>0</v>
      </c>
      <c r="Q53" s="2">
        <f t="shared" si="1"/>
        <v>0</v>
      </c>
      <c r="R53" s="2">
        <f>IF(P22=FALSE,I53,H53)</f>
        <v>0</v>
      </c>
      <c r="S53" s="2">
        <f>M25</f>
        <v>50</v>
      </c>
    </row>
    <row r="54" spans="2:19">
      <c r="B54" s="6" t="s">
        <v>90</v>
      </c>
      <c r="C54" s="6"/>
      <c r="D54" s="6"/>
      <c r="E54" s="6"/>
      <c r="F54" s="6">
        <v>1</v>
      </c>
      <c r="G54" s="6" t="s">
        <v>22</v>
      </c>
      <c r="H54" s="6">
        <v>25</v>
      </c>
      <c r="I54" s="6">
        <v>20</v>
      </c>
      <c r="K54" s="21"/>
      <c r="L54" s="21"/>
      <c r="M54" s="22">
        <f>Q54*R54*F54</f>
        <v>0</v>
      </c>
      <c r="P54" s="2" t="b">
        <v>0</v>
      </c>
      <c r="Q54" s="2">
        <f t="shared" ref="Q54:Q79" si="2">IF(P54=FALSE,0,1)</f>
        <v>0</v>
      </c>
      <c r="R54" s="2">
        <f>IF(P22=FALSE,I54,H54)</f>
        <v>20</v>
      </c>
    </row>
    <row r="55" spans="2:19">
      <c r="B55" s="6" t="s">
        <v>91</v>
      </c>
      <c r="C55" s="6"/>
      <c r="D55" s="6"/>
      <c r="E55" s="6"/>
      <c r="F55" s="6"/>
      <c r="G55" s="6"/>
      <c r="H55" s="6">
        <v>75</v>
      </c>
      <c r="I55" s="6">
        <v>50</v>
      </c>
      <c r="K55" s="21"/>
      <c r="L55" s="21"/>
      <c r="M55" s="22">
        <f>Q55*R55</f>
        <v>0</v>
      </c>
      <c r="P55" s="2" t="b">
        <v>0</v>
      </c>
      <c r="Q55" s="2">
        <f t="shared" si="2"/>
        <v>0</v>
      </c>
      <c r="R55" s="2">
        <f>IF(P22=FALSE,I55,H55)</f>
        <v>50</v>
      </c>
    </row>
    <row r="56" spans="2:19">
      <c r="B56" s="6" t="s">
        <v>92</v>
      </c>
      <c r="C56" s="6"/>
      <c r="D56" s="6"/>
      <c r="E56" s="6"/>
      <c r="F56" s="6"/>
      <c r="G56" s="6" t="s">
        <v>22</v>
      </c>
      <c r="H56" s="6">
        <v>75</v>
      </c>
      <c r="I56" s="6">
        <v>50</v>
      </c>
      <c r="K56" s="21"/>
      <c r="L56" s="21"/>
      <c r="M56" s="22">
        <f t="shared" ref="M56:M61" si="3">Q56*R56</f>
        <v>0</v>
      </c>
      <c r="P56" s="2" t="b">
        <v>0</v>
      </c>
      <c r="Q56" s="2">
        <f t="shared" si="2"/>
        <v>0</v>
      </c>
      <c r="R56" s="2">
        <f>IF(P22=FALSE,I56,H56)</f>
        <v>50</v>
      </c>
    </row>
    <row r="57" spans="2:19">
      <c r="B57" s="6" t="s">
        <v>93</v>
      </c>
      <c r="C57" s="6"/>
      <c r="D57" s="6"/>
      <c r="E57" s="6"/>
      <c r="F57" s="6"/>
      <c r="G57" s="6"/>
      <c r="H57" s="6">
        <v>40</v>
      </c>
      <c r="I57" s="6">
        <v>25</v>
      </c>
      <c r="K57" s="21"/>
      <c r="L57" s="21"/>
      <c r="M57" s="22">
        <f t="shared" si="3"/>
        <v>0</v>
      </c>
      <c r="P57" s="2" t="b">
        <v>0</v>
      </c>
      <c r="Q57" s="2">
        <f t="shared" si="2"/>
        <v>0</v>
      </c>
      <c r="R57" s="2">
        <f>IF(P22=FALSE,I57,H57)</f>
        <v>25</v>
      </c>
    </row>
    <row r="58" spans="2:19">
      <c r="B58" s="6" t="s">
        <v>94</v>
      </c>
      <c r="C58" s="6"/>
      <c r="D58" s="6"/>
      <c r="E58" s="6"/>
      <c r="F58" s="6"/>
      <c r="G58" s="6"/>
      <c r="H58" s="6">
        <v>50</v>
      </c>
      <c r="I58" s="6">
        <v>50</v>
      </c>
      <c r="K58" s="21"/>
      <c r="L58" s="21"/>
      <c r="M58" s="22">
        <f t="shared" si="3"/>
        <v>0</v>
      </c>
      <c r="P58" s="2" t="b">
        <v>0</v>
      </c>
      <c r="Q58" s="2">
        <f t="shared" si="2"/>
        <v>0</v>
      </c>
      <c r="R58" s="2">
        <f>IF(P22=FALSE,I58,H58)</f>
        <v>50</v>
      </c>
    </row>
    <row r="59" spans="2:19">
      <c r="B59" s="6" t="s">
        <v>102</v>
      </c>
      <c r="C59" s="6" t="s">
        <v>124</v>
      </c>
      <c r="D59" s="6"/>
      <c r="E59" s="6"/>
      <c r="F59" s="6">
        <v>10</v>
      </c>
      <c r="G59" s="6" t="s">
        <v>22</v>
      </c>
      <c r="H59" s="6">
        <v>10</v>
      </c>
      <c r="I59" s="6">
        <v>10</v>
      </c>
      <c r="K59" s="21"/>
      <c r="L59" s="21"/>
      <c r="M59" s="22">
        <f>Q59*R59*F59</f>
        <v>0</v>
      </c>
      <c r="P59" s="2" t="b">
        <v>0</v>
      </c>
      <c r="Q59" s="2">
        <f t="shared" si="2"/>
        <v>0</v>
      </c>
      <c r="R59" s="2">
        <f>IF(P22=FALSE,I59,H59)</f>
        <v>10</v>
      </c>
    </row>
    <row r="60" spans="2:19">
      <c r="B60" s="6"/>
      <c r="C60" s="6"/>
      <c r="D60" s="6"/>
      <c r="E60" s="6"/>
      <c r="F60" s="6"/>
      <c r="G60" s="6"/>
      <c r="H60" s="6"/>
      <c r="I60" s="6"/>
      <c r="K60" s="21"/>
      <c r="L60" s="21"/>
      <c r="M60" s="22">
        <f t="shared" si="3"/>
        <v>0</v>
      </c>
      <c r="Q60" s="2">
        <f t="shared" si="2"/>
        <v>0</v>
      </c>
      <c r="R60" s="2">
        <f>IF(P22=FALSE,I60,H60)</f>
        <v>0</v>
      </c>
    </row>
    <row r="61" spans="2:19">
      <c r="B61" s="6"/>
      <c r="C61" s="6"/>
      <c r="D61" s="6"/>
      <c r="E61" s="6"/>
      <c r="F61" s="6"/>
      <c r="G61" s="6"/>
      <c r="H61" s="6"/>
      <c r="I61" s="6"/>
      <c r="K61" s="21"/>
      <c r="L61" s="21"/>
      <c r="M61" s="22">
        <f t="shared" si="3"/>
        <v>0</v>
      </c>
      <c r="Q61" s="2">
        <f t="shared" si="2"/>
        <v>0</v>
      </c>
      <c r="R61" s="2">
        <f>IF(P22=FALSE,I61,H61)</f>
        <v>0</v>
      </c>
    </row>
    <row r="62" spans="2:19">
      <c r="B62" s="6"/>
      <c r="C62" s="6"/>
      <c r="D62" s="6"/>
      <c r="E62" s="6"/>
      <c r="F62" s="6"/>
      <c r="G62" s="6"/>
      <c r="H62" s="6"/>
      <c r="I62" s="6"/>
      <c r="K62" s="21"/>
      <c r="L62" s="21"/>
      <c r="M62" s="22"/>
      <c r="Q62" s="2">
        <f t="shared" si="2"/>
        <v>0</v>
      </c>
      <c r="R62" s="2">
        <f>IF(P22=FALSE,I62,H62)</f>
        <v>0</v>
      </c>
    </row>
    <row r="63" spans="2:19">
      <c r="B63" s="6"/>
      <c r="C63" s="6"/>
      <c r="D63" s="6"/>
      <c r="E63" s="6"/>
      <c r="F63" s="6"/>
      <c r="G63" s="6"/>
      <c r="H63" s="6"/>
      <c r="I63" s="6"/>
      <c r="K63" s="21"/>
      <c r="L63" s="21"/>
      <c r="M63" s="22"/>
    </row>
    <row r="64" spans="2:19">
      <c r="B64" s="36" t="s">
        <v>120</v>
      </c>
      <c r="C64" s="36"/>
      <c r="D64" s="2" t="s">
        <v>60</v>
      </c>
      <c r="H64" s="45" t="s">
        <v>61</v>
      </c>
      <c r="I64" s="45" t="s">
        <v>62</v>
      </c>
      <c r="K64" s="23"/>
      <c r="L64" s="23"/>
      <c r="M64" s="24"/>
    </row>
    <row r="65" spans="2:18">
      <c r="B65" s="36" t="s">
        <v>119</v>
      </c>
      <c r="C65" s="36"/>
      <c r="K65" s="23"/>
      <c r="L65" s="23"/>
      <c r="M65" s="24"/>
    </row>
    <row r="66" spans="2:18" s="12" customFormat="1" ht="5.5">
      <c r="K66" s="25"/>
      <c r="L66" s="25"/>
      <c r="M66" s="26"/>
    </row>
    <row r="67" spans="2:18" s="12" customFormat="1" ht="6" customHeight="1">
      <c r="K67" s="25"/>
      <c r="L67" s="25"/>
      <c r="M67" s="26"/>
    </row>
    <row r="68" spans="2:18">
      <c r="B68" s="6" t="s">
        <v>95</v>
      </c>
      <c r="C68" s="6"/>
      <c r="D68" s="6"/>
      <c r="E68" s="6"/>
      <c r="F68" s="6"/>
      <c r="G68" s="6"/>
      <c r="H68" s="6">
        <v>25</v>
      </c>
      <c r="I68" s="6">
        <v>25</v>
      </c>
      <c r="K68" s="21"/>
      <c r="L68" s="21"/>
      <c r="M68" s="22">
        <f t="shared" ref="M68:M73" si="4">Q68*R68</f>
        <v>0</v>
      </c>
      <c r="P68" s="2" t="b">
        <v>0</v>
      </c>
      <c r="Q68" s="2">
        <f t="shared" si="2"/>
        <v>0</v>
      </c>
      <c r="R68" s="2">
        <f>IF(P22=FALSE,I68,H68)</f>
        <v>25</v>
      </c>
    </row>
    <row r="69" spans="2:18">
      <c r="B69" s="6" t="s">
        <v>96</v>
      </c>
      <c r="C69" s="6"/>
      <c r="D69" s="6"/>
      <c r="E69" s="6"/>
      <c r="F69" s="6"/>
      <c r="G69" s="6"/>
      <c r="H69" s="6">
        <v>50</v>
      </c>
      <c r="I69" s="6">
        <v>50</v>
      </c>
      <c r="K69" s="21"/>
      <c r="L69" s="21"/>
      <c r="M69" s="22">
        <f t="shared" si="4"/>
        <v>0</v>
      </c>
      <c r="P69" s="2" t="b">
        <v>0</v>
      </c>
      <c r="Q69" s="2">
        <f t="shared" si="2"/>
        <v>0</v>
      </c>
      <c r="R69" s="2">
        <f>IF(P22=FALSE,I69,H69)</f>
        <v>50</v>
      </c>
    </row>
    <row r="70" spans="2:18">
      <c r="B70" s="6" t="s">
        <v>98</v>
      </c>
      <c r="C70" s="6"/>
      <c r="D70" s="6"/>
      <c r="E70" s="6"/>
      <c r="F70" s="6"/>
      <c r="G70" s="6"/>
      <c r="H70" s="6">
        <v>25</v>
      </c>
      <c r="I70" s="6">
        <v>25</v>
      </c>
      <c r="K70" s="21"/>
      <c r="L70" s="21"/>
      <c r="M70" s="22">
        <f t="shared" si="4"/>
        <v>0</v>
      </c>
      <c r="P70" s="2" t="b">
        <v>0</v>
      </c>
      <c r="Q70" s="2">
        <f t="shared" si="2"/>
        <v>0</v>
      </c>
      <c r="R70" s="2">
        <f>IF(P22=FALSE,I70,H70)</f>
        <v>25</v>
      </c>
    </row>
    <row r="71" spans="2:18">
      <c r="B71" s="6" t="s">
        <v>99</v>
      </c>
      <c r="C71" s="6"/>
      <c r="D71" s="6"/>
      <c r="E71" s="6"/>
      <c r="F71" s="6"/>
      <c r="G71" s="6"/>
      <c r="H71" s="6">
        <v>50</v>
      </c>
      <c r="I71" s="6">
        <v>50</v>
      </c>
      <c r="K71" s="21"/>
      <c r="L71" s="21"/>
      <c r="M71" s="22">
        <f t="shared" si="4"/>
        <v>0</v>
      </c>
      <c r="P71" s="2" t="b">
        <v>0</v>
      </c>
      <c r="Q71" s="2">
        <f t="shared" si="2"/>
        <v>0</v>
      </c>
      <c r="R71" s="2">
        <f>IF(P22=FALSE,I71,H71)</f>
        <v>50</v>
      </c>
    </row>
    <row r="72" spans="2:18">
      <c r="B72" s="6" t="s">
        <v>97</v>
      </c>
      <c r="C72" s="6"/>
      <c r="D72" s="6"/>
      <c r="E72" s="6"/>
      <c r="F72" s="6"/>
      <c r="G72" s="6"/>
      <c r="H72" s="6">
        <v>50</v>
      </c>
      <c r="I72" s="6">
        <v>30</v>
      </c>
      <c r="K72" s="21"/>
      <c r="L72" s="21"/>
      <c r="M72" s="22">
        <f t="shared" si="4"/>
        <v>0</v>
      </c>
      <c r="P72" s="2" t="b">
        <v>0</v>
      </c>
      <c r="Q72" s="2">
        <f t="shared" si="2"/>
        <v>0</v>
      </c>
      <c r="R72" s="2">
        <f>IF(P22=FALSE,I72,H72)</f>
        <v>30</v>
      </c>
    </row>
    <row r="73" spans="2:18">
      <c r="B73" s="6" t="s">
        <v>101</v>
      </c>
      <c r="C73" s="6"/>
      <c r="D73" s="6"/>
      <c r="E73" s="6"/>
      <c r="F73" s="6"/>
      <c r="G73" s="6"/>
      <c r="H73" s="6">
        <v>15</v>
      </c>
      <c r="I73" s="6">
        <v>15</v>
      </c>
      <c r="K73" s="21"/>
      <c r="L73" s="21"/>
      <c r="M73" s="22">
        <f t="shared" si="4"/>
        <v>0</v>
      </c>
      <c r="P73" s="2" t="b">
        <v>0</v>
      </c>
      <c r="Q73" s="2">
        <f t="shared" si="2"/>
        <v>0</v>
      </c>
      <c r="R73" s="2">
        <f>IF(P22=FALSE,I73,H73)</f>
        <v>15</v>
      </c>
    </row>
    <row r="74" spans="2:18">
      <c r="B74" s="6" t="s">
        <v>100</v>
      </c>
      <c r="C74" s="6"/>
      <c r="D74" s="6"/>
      <c r="E74" s="6"/>
      <c r="F74" s="6"/>
      <c r="G74" s="6"/>
      <c r="H74" s="6">
        <v>10</v>
      </c>
      <c r="I74" s="6">
        <v>10</v>
      </c>
      <c r="K74" s="21"/>
      <c r="L74" s="21"/>
      <c r="M74" s="22">
        <f t="shared" ref="M74:M79" si="5">Q74*R74</f>
        <v>0</v>
      </c>
      <c r="P74" s="2" t="b">
        <v>0</v>
      </c>
      <c r="Q74" s="2">
        <f t="shared" si="2"/>
        <v>0</v>
      </c>
      <c r="R74" s="2">
        <f>IF(P22=FALSE,I74,H74)</f>
        <v>10</v>
      </c>
    </row>
    <row r="75" spans="2:18">
      <c r="B75" s="6" t="s">
        <v>104</v>
      </c>
      <c r="C75" s="6"/>
      <c r="D75" s="6"/>
      <c r="E75" s="6"/>
      <c r="F75" s="6"/>
      <c r="G75" s="6"/>
      <c r="H75" s="6">
        <v>50</v>
      </c>
      <c r="I75" s="6">
        <v>50</v>
      </c>
      <c r="K75" s="21"/>
      <c r="L75" s="21"/>
      <c r="M75" s="22">
        <f t="shared" si="5"/>
        <v>0</v>
      </c>
      <c r="P75" s="2" t="b">
        <v>0</v>
      </c>
      <c r="Q75" s="2">
        <f t="shared" si="2"/>
        <v>0</v>
      </c>
      <c r="R75" s="2">
        <f>IF(P22=FALSE,I75,H75)</f>
        <v>50</v>
      </c>
    </row>
    <row r="76" spans="2:18">
      <c r="B76" s="6" t="s">
        <v>106</v>
      </c>
      <c r="C76" s="6"/>
      <c r="D76" s="6"/>
      <c r="E76" s="6"/>
      <c r="F76" s="6"/>
      <c r="G76" s="6"/>
      <c r="H76" s="6">
        <v>50</v>
      </c>
      <c r="I76" s="6">
        <v>50</v>
      </c>
      <c r="K76" s="21"/>
      <c r="L76" s="21"/>
      <c r="M76" s="22">
        <f t="shared" si="5"/>
        <v>0</v>
      </c>
      <c r="P76" s="2" t="b">
        <v>0</v>
      </c>
      <c r="Q76" s="2">
        <f t="shared" si="2"/>
        <v>0</v>
      </c>
      <c r="R76" s="2">
        <f>IF(P22=FALSE,I76,H76)</f>
        <v>50</v>
      </c>
    </row>
    <row r="77" spans="2:18">
      <c r="B77" s="6" t="s">
        <v>107</v>
      </c>
      <c r="C77" s="6"/>
      <c r="D77" s="6"/>
      <c r="E77" s="6"/>
      <c r="F77" s="6"/>
      <c r="G77" s="6"/>
      <c r="H77" s="6">
        <v>30</v>
      </c>
      <c r="I77" s="6">
        <v>30</v>
      </c>
      <c r="K77" s="21"/>
      <c r="L77" s="21"/>
      <c r="M77" s="22">
        <f t="shared" si="5"/>
        <v>0</v>
      </c>
      <c r="P77" s="2" t="b">
        <v>0</v>
      </c>
      <c r="Q77" s="2">
        <f t="shared" si="2"/>
        <v>0</v>
      </c>
      <c r="R77" s="2">
        <f>IF(P22=FALSE,I77,H77)</f>
        <v>30</v>
      </c>
    </row>
    <row r="78" spans="2:18">
      <c r="B78" s="6" t="s">
        <v>126</v>
      </c>
      <c r="C78" s="6"/>
      <c r="D78" s="6"/>
      <c r="E78" s="6"/>
      <c r="F78" s="6"/>
      <c r="G78" s="6"/>
      <c r="H78" s="6">
        <v>10</v>
      </c>
      <c r="I78" s="6">
        <v>10</v>
      </c>
      <c r="K78" s="21"/>
      <c r="L78" s="21"/>
      <c r="M78" s="22">
        <f t="shared" si="5"/>
        <v>0</v>
      </c>
      <c r="P78" s="2" t="b">
        <v>0</v>
      </c>
      <c r="Q78" s="2">
        <f t="shared" si="2"/>
        <v>0</v>
      </c>
      <c r="R78" s="2">
        <f>IF(P22=FALSE,I78,H78)</f>
        <v>10</v>
      </c>
    </row>
    <row r="79" spans="2:18">
      <c r="B79" s="6"/>
      <c r="C79" s="6"/>
      <c r="D79" s="6"/>
      <c r="E79" s="6"/>
      <c r="F79" s="6"/>
      <c r="G79" s="6"/>
      <c r="H79" s="6"/>
      <c r="I79" s="6"/>
      <c r="K79" s="21"/>
      <c r="L79" s="21"/>
      <c r="M79" s="22">
        <f t="shared" si="5"/>
        <v>0</v>
      </c>
      <c r="P79" s="2" t="b">
        <v>0</v>
      </c>
      <c r="Q79" s="2">
        <f t="shared" si="2"/>
        <v>0</v>
      </c>
      <c r="R79" s="2">
        <f>IF(P22=FALSE,I79,H79)</f>
        <v>0</v>
      </c>
    </row>
    <row r="80" spans="2:18" ht="13">
      <c r="B80" s="46" t="s">
        <v>110</v>
      </c>
      <c r="C80" s="6"/>
      <c r="D80" s="6"/>
      <c r="E80" s="6"/>
      <c r="F80" s="6"/>
      <c r="G80" s="6"/>
      <c r="H80" s="6"/>
      <c r="I80" s="6"/>
      <c r="K80" s="21"/>
      <c r="L80" s="21"/>
      <c r="M80" s="22">
        <f>Q80*R80</f>
        <v>0</v>
      </c>
    </row>
    <row r="81" spans="2:18">
      <c r="B81" s="6" t="s">
        <v>111</v>
      </c>
      <c r="C81" s="6"/>
      <c r="D81" s="6"/>
      <c r="E81" s="6"/>
      <c r="F81" s="6"/>
      <c r="G81" s="6" t="s">
        <v>24</v>
      </c>
      <c r="H81" s="6">
        <v>60</v>
      </c>
      <c r="I81" s="6">
        <v>60</v>
      </c>
      <c r="K81" s="21"/>
      <c r="L81" s="21"/>
      <c r="M81" s="22">
        <f>Q81*R81*F81</f>
        <v>0</v>
      </c>
      <c r="P81" s="2" t="b">
        <v>0</v>
      </c>
      <c r="Q81" s="2" t="b">
        <v>0</v>
      </c>
      <c r="R81" s="2">
        <f>IF(P22=FALSE,I81,H81)</f>
        <v>60</v>
      </c>
    </row>
    <row r="82" spans="2:18">
      <c r="B82" s="6" t="s">
        <v>114</v>
      </c>
      <c r="C82" s="6"/>
      <c r="D82" s="6"/>
      <c r="E82" s="6"/>
      <c r="F82" s="6"/>
      <c r="G82" s="6" t="s">
        <v>24</v>
      </c>
      <c r="H82" s="6">
        <v>60</v>
      </c>
      <c r="I82" s="6">
        <v>60</v>
      </c>
      <c r="K82" s="21"/>
      <c r="L82" s="21"/>
      <c r="M82" s="22">
        <f>Q82*R82*F82</f>
        <v>0</v>
      </c>
      <c r="P82" s="2" t="b">
        <v>0</v>
      </c>
      <c r="Q82" s="2" t="b">
        <v>0</v>
      </c>
      <c r="R82" s="2">
        <f>IF(P22=FALSE,I82,H82)</f>
        <v>60</v>
      </c>
    </row>
    <row r="83" spans="2:18">
      <c r="B83" s="6" t="s">
        <v>112</v>
      </c>
      <c r="C83" s="6"/>
      <c r="D83" s="6"/>
      <c r="E83" s="6"/>
      <c r="F83" s="6"/>
      <c r="G83" s="6" t="s">
        <v>24</v>
      </c>
      <c r="H83" s="6">
        <v>60</v>
      </c>
      <c r="I83" s="6">
        <v>60</v>
      </c>
      <c r="K83" s="21"/>
      <c r="L83" s="21"/>
      <c r="M83" s="22">
        <f>Q83*R83*F83</f>
        <v>0</v>
      </c>
      <c r="P83" s="2" t="b">
        <v>0</v>
      </c>
      <c r="Q83" s="2" t="b">
        <v>0</v>
      </c>
      <c r="R83" s="2">
        <f>IF(P22=FALSE,I83,H83)</f>
        <v>60</v>
      </c>
    </row>
    <row r="84" spans="2:18">
      <c r="B84" s="6" t="s">
        <v>115</v>
      </c>
      <c r="C84" s="6"/>
      <c r="D84" s="6"/>
      <c r="E84" s="6"/>
      <c r="F84" s="6"/>
      <c r="G84" s="6" t="s">
        <v>24</v>
      </c>
      <c r="H84" s="6">
        <v>80</v>
      </c>
      <c r="I84" s="6">
        <v>80</v>
      </c>
      <c r="K84" s="21"/>
      <c r="L84" s="21"/>
      <c r="M84" s="22">
        <f>Q84*R84*F84</f>
        <v>0</v>
      </c>
      <c r="P84" s="2" t="b">
        <v>0</v>
      </c>
      <c r="Q84" s="2" t="b">
        <v>0</v>
      </c>
      <c r="R84" s="2">
        <f>IF(P22=FALSE,I84,H84)</f>
        <v>80</v>
      </c>
    </row>
    <row r="85" spans="2:18">
      <c r="B85" s="6"/>
      <c r="C85" s="6"/>
      <c r="D85" s="6"/>
      <c r="E85" s="6"/>
      <c r="F85" s="6"/>
      <c r="G85" s="6"/>
      <c r="H85" s="6"/>
      <c r="I85" s="6"/>
      <c r="K85" s="21"/>
      <c r="L85" s="21"/>
      <c r="M85" s="22">
        <f>Q85*R85</f>
        <v>0</v>
      </c>
      <c r="P85" s="2" t="b">
        <v>0</v>
      </c>
      <c r="Q85" s="2">
        <f>IF(P85=FALSE,0,1)</f>
        <v>0</v>
      </c>
      <c r="R85" s="2">
        <f>IF(P22=FALSE,I85,H85)</f>
        <v>0</v>
      </c>
    </row>
    <row r="86" spans="2:18">
      <c r="K86" s="23"/>
      <c r="L86" s="23"/>
      <c r="M86" s="24"/>
    </row>
    <row r="87" spans="2:18" ht="13">
      <c r="B87" s="3" t="s">
        <v>15</v>
      </c>
      <c r="K87" s="23"/>
      <c r="L87" s="23"/>
      <c r="M87" s="24"/>
    </row>
    <row r="88" spans="2:18">
      <c r="B88" s="6" t="s">
        <v>30</v>
      </c>
      <c r="C88" s="6"/>
      <c r="D88" s="6"/>
      <c r="E88" s="6"/>
      <c r="F88" s="6" t="s">
        <v>45</v>
      </c>
      <c r="G88" s="6"/>
      <c r="H88" s="6"/>
      <c r="I88" s="6"/>
      <c r="K88" s="21"/>
      <c r="L88" s="21"/>
      <c r="M88" s="22">
        <v>0</v>
      </c>
    </row>
    <row r="89" spans="2:18">
      <c r="C89" s="6"/>
      <c r="D89" s="6"/>
      <c r="E89" s="6"/>
      <c r="F89" s="6"/>
      <c r="G89" s="6"/>
      <c r="H89" s="6"/>
      <c r="I89" s="6"/>
      <c r="K89" s="23"/>
      <c r="L89" s="23"/>
      <c r="M89" s="24"/>
    </row>
    <row r="90" spans="2:18">
      <c r="C90" s="7"/>
      <c r="D90" s="7"/>
      <c r="E90" s="7"/>
      <c r="F90" s="7"/>
      <c r="G90" s="7"/>
      <c r="H90" s="7"/>
      <c r="I90" s="7"/>
      <c r="K90" s="23"/>
      <c r="L90" s="23"/>
      <c r="M90" s="24"/>
    </row>
    <row r="91" spans="2:18">
      <c r="C91" s="7"/>
      <c r="D91" s="7"/>
      <c r="E91" s="7"/>
      <c r="F91" s="7"/>
      <c r="G91" s="7"/>
      <c r="H91" s="7"/>
      <c r="I91" s="7"/>
      <c r="K91" s="23"/>
      <c r="L91" s="23"/>
      <c r="M91" s="24"/>
    </row>
    <row r="92" spans="2:18">
      <c r="C92" s="7"/>
      <c r="D92" s="7"/>
      <c r="E92" s="7"/>
      <c r="F92" s="7"/>
      <c r="G92" s="7"/>
      <c r="H92" s="7"/>
      <c r="I92" s="7"/>
      <c r="K92" s="23"/>
      <c r="L92" s="23"/>
      <c r="M92" s="24"/>
    </row>
    <row r="93" spans="2:18">
      <c r="C93" s="7"/>
      <c r="D93" s="7"/>
      <c r="E93" s="7"/>
      <c r="F93" s="7"/>
      <c r="G93" s="7"/>
      <c r="H93" s="7"/>
      <c r="I93" s="7"/>
      <c r="K93" s="23"/>
      <c r="L93" s="23"/>
      <c r="M93" s="24"/>
    </row>
    <row r="94" spans="2:18">
      <c r="B94" s="6" t="s">
        <v>64</v>
      </c>
      <c r="C94" s="6"/>
      <c r="D94" s="6"/>
      <c r="E94" s="6"/>
      <c r="F94" s="6" t="s">
        <v>45</v>
      </c>
      <c r="G94" s="7"/>
      <c r="H94" s="6"/>
      <c r="I94" s="6"/>
      <c r="J94" s="6"/>
      <c r="K94" s="21"/>
      <c r="L94" s="21"/>
      <c r="M94" s="22">
        <v>0</v>
      </c>
    </row>
    <row r="95" spans="2:18">
      <c r="C95" s="6"/>
      <c r="D95" s="6"/>
      <c r="E95" s="6"/>
      <c r="F95" s="6"/>
      <c r="G95" s="6"/>
      <c r="H95" s="6"/>
      <c r="I95" s="6"/>
      <c r="K95" s="23"/>
      <c r="L95" s="23"/>
      <c r="M95" s="24"/>
    </row>
    <row r="96" spans="2:18">
      <c r="C96" s="7"/>
      <c r="D96" s="7"/>
      <c r="E96" s="7"/>
      <c r="F96" s="7"/>
      <c r="G96" s="7"/>
      <c r="H96" s="7"/>
      <c r="I96" s="7"/>
      <c r="K96" s="23"/>
      <c r="L96" s="23"/>
      <c r="M96" s="24"/>
    </row>
    <row r="97" spans="1:19">
      <c r="C97" s="7"/>
      <c r="D97" s="7"/>
      <c r="E97" s="7"/>
      <c r="F97" s="7"/>
      <c r="G97" s="7"/>
      <c r="H97" s="7"/>
      <c r="I97" s="7"/>
      <c r="K97" s="23"/>
      <c r="L97" s="23"/>
      <c r="M97" s="24"/>
    </row>
    <row r="98" spans="1:19">
      <c r="C98" s="7"/>
      <c r="D98" s="7"/>
      <c r="E98" s="7"/>
      <c r="F98" s="7"/>
      <c r="G98" s="7"/>
      <c r="H98" s="7"/>
      <c r="I98" s="7"/>
      <c r="K98" s="23"/>
      <c r="L98" s="23"/>
      <c r="M98" s="24"/>
    </row>
    <row r="99" spans="1:19">
      <c r="C99" s="7"/>
      <c r="D99" s="7"/>
      <c r="E99" s="7"/>
      <c r="F99" s="7"/>
      <c r="G99" s="7"/>
      <c r="H99" s="7"/>
      <c r="I99" s="7"/>
      <c r="K99" s="23"/>
      <c r="L99" s="23"/>
      <c r="M99" s="24"/>
    </row>
    <row r="100" spans="1:19">
      <c r="B100" s="6" t="s">
        <v>108</v>
      </c>
      <c r="C100" s="6"/>
      <c r="D100" s="6"/>
      <c r="E100" s="6"/>
      <c r="F100" s="6"/>
      <c r="G100" s="47" t="s">
        <v>109</v>
      </c>
      <c r="H100" s="6">
        <v>10</v>
      </c>
      <c r="I100" s="6">
        <v>10</v>
      </c>
      <c r="J100" s="6"/>
      <c r="K100" s="21">
        <v>0</v>
      </c>
      <c r="L100" s="21">
        <v>0</v>
      </c>
      <c r="M100" s="22">
        <f>R100*Q100*F100</f>
        <v>0</v>
      </c>
      <c r="P100" s="2" t="b">
        <v>0</v>
      </c>
      <c r="Q100" s="2">
        <f>IF(P100=FALSE,0,1)</f>
        <v>0</v>
      </c>
      <c r="R100" s="2">
        <f>IF(P50=FALSE,I100,H100)</f>
        <v>10</v>
      </c>
      <c r="S100" s="2">
        <f>S75</f>
        <v>0</v>
      </c>
    </row>
    <row r="101" spans="1:19">
      <c r="K101" s="23"/>
      <c r="L101" s="23"/>
      <c r="M101" s="24"/>
    </row>
    <row r="102" spans="1:19" ht="13">
      <c r="B102" s="3" t="s">
        <v>31</v>
      </c>
      <c r="D102" s="36" t="s">
        <v>116</v>
      </c>
      <c r="E102" s="36"/>
      <c r="F102" s="36"/>
      <c r="G102" s="36"/>
      <c r="H102" s="36"/>
      <c r="I102" s="36"/>
      <c r="J102" s="36"/>
      <c r="K102" s="23"/>
      <c r="L102" s="23"/>
      <c r="M102" s="24"/>
    </row>
    <row r="103" spans="1:19" ht="13">
      <c r="B103" s="2" t="s">
        <v>32</v>
      </c>
      <c r="C103" s="6"/>
      <c r="D103" s="37" t="s">
        <v>127</v>
      </c>
      <c r="E103" s="37"/>
      <c r="F103" s="37"/>
      <c r="G103" s="37"/>
      <c r="H103" s="37"/>
      <c r="I103" s="37"/>
      <c r="J103" s="36"/>
      <c r="K103" s="21"/>
      <c r="L103" s="21"/>
      <c r="M103" s="22">
        <v>0</v>
      </c>
    </row>
    <row r="104" spans="1:1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27"/>
      <c r="L104" s="27"/>
      <c r="M104" s="28"/>
    </row>
    <row r="105" spans="1:19">
      <c r="K105" s="23"/>
      <c r="L105" s="23"/>
      <c r="M105" s="24"/>
    </row>
    <row r="106" spans="1:19" ht="13.5" thickBot="1">
      <c r="B106" s="3" t="s">
        <v>10</v>
      </c>
      <c r="D106" s="46"/>
      <c r="E106" s="46"/>
      <c r="F106" s="46"/>
      <c r="G106" s="46"/>
      <c r="H106" s="46"/>
      <c r="I106" s="46"/>
      <c r="J106" s="13"/>
      <c r="K106" s="29" t="s">
        <v>46</v>
      </c>
      <c r="L106" s="29"/>
      <c r="M106" s="49">
        <f>SUM(M29:M103)</f>
        <v>0</v>
      </c>
    </row>
    <row r="107" spans="1:19">
      <c r="D107" s="6"/>
      <c r="E107" s="7"/>
      <c r="F107" s="7"/>
      <c r="G107" s="7"/>
      <c r="H107" s="7"/>
      <c r="I107" s="7"/>
      <c r="K107" s="23"/>
      <c r="L107" s="30"/>
      <c r="M107" s="24"/>
    </row>
    <row r="108" spans="1:19" ht="13">
      <c r="D108" s="7"/>
      <c r="E108" s="7"/>
      <c r="F108" s="7"/>
      <c r="G108" s="7"/>
      <c r="H108" s="7"/>
      <c r="I108" s="7"/>
      <c r="K108" s="31"/>
      <c r="L108" s="31"/>
      <c r="M108" s="32"/>
    </row>
    <row r="109" spans="1:19">
      <c r="K109" s="23"/>
      <c r="L109" s="23"/>
      <c r="M109" s="23"/>
    </row>
    <row r="110" spans="1:19">
      <c r="B110" s="36" t="s">
        <v>48</v>
      </c>
      <c r="C110" s="36"/>
      <c r="D110" s="70"/>
      <c r="E110" s="37"/>
      <c r="F110" s="37"/>
      <c r="G110" s="37"/>
      <c r="H110" s="37"/>
      <c r="I110" s="37"/>
      <c r="K110" s="23"/>
      <c r="L110" s="23"/>
      <c r="M110" s="23"/>
    </row>
    <row r="111" spans="1:19">
      <c r="B111" s="36" t="s">
        <v>11</v>
      </c>
      <c r="C111" s="36"/>
      <c r="D111" s="37"/>
      <c r="E111" s="37"/>
      <c r="F111" s="37"/>
      <c r="G111" s="37"/>
      <c r="H111" s="37"/>
      <c r="I111" s="37"/>
      <c r="K111" s="23"/>
      <c r="L111" s="23"/>
      <c r="M111" s="23"/>
    </row>
    <row r="112" spans="1:19">
      <c r="K112" s="23"/>
      <c r="L112" s="23"/>
      <c r="M112" s="23"/>
    </row>
    <row r="113" spans="2:16">
      <c r="B113" s="2" t="s">
        <v>12</v>
      </c>
      <c r="D113" s="35"/>
      <c r="E113" s="6"/>
      <c r="F113" s="6"/>
      <c r="G113" s="6"/>
      <c r="H113" s="6"/>
      <c r="I113" s="6"/>
      <c r="K113" s="23"/>
      <c r="L113" s="23"/>
      <c r="M113" s="23"/>
      <c r="P113" s="2" t="b">
        <v>0</v>
      </c>
    </row>
    <row r="114" spans="2:16">
      <c r="B114" s="2" t="s">
        <v>13</v>
      </c>
      <c r="D114" s="7" t="str">
        <f>IF(P113=FALSE," ","Doris Grunder, Liegenschaftverwalter")</f>
        <v xml:space="preserve"> </v>
      </c>
      <c r="E114" s="6"/>
      <c r="F114" s="6"/>
      <c r="G114" s="6"/>
      <c r="H114" s="6"/>
      <c r="I114" s="6"/>
      <c r="K114" s="23"/>
      <c r="L114" s="23"/>
      <c r="M114" s="23"/>
    </row>
    <row r="115" spans="2:16">
      <c r="K115" s="23"/>
      <c r="L115" s="23"/>
      <c r="M115" s="23"/>
    </row>
    <row r="116" spans="2:16">
      <c r="B116" s="2" t="s">
        <v>47</v>
      </c>
      <c r="D116" s="6"/>
      <c r="E116" s="6"/>
      <c r="F116" s="6"/>
      <c r="G116" s="6"/>
      <c r="H116" s="6"/>
      <c r="I116" s="6"/>
      <c r="K116" s="23"/>
      <c r="L116" s="23"/>
      <c r="M116" s="23"/>
    </row>
    <row r="117" spans="2:16">
      <c r="B117" s="2" t="s">
        <v>14</v>
      </c>
      <c r="D117" s="6"/>
      <c r="E117" s="6"/>
      <c r="F117" s="6"/>
      <c r="G117" s="6"/>
      <c r="H117" s="6"/>
      <c r="I117" s="6"/>
      <c r="K117" s="23"/>
      <c r="L117" s="23"/>
      <c r="M117" s="23"/>
    </row>
    <row r="119" spans="2:16">
      <c r="B119" s="71" t="s">
        <v>81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</row>
    <row r="120" spans="2:16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</row>
    <row r="121" spans="2:16">
      <c r="G121" s="34" t="s">
        <v>57</v>
      </c>
      <c r="H121" s="34"/>
      <c r="I121" s="34"/>
      <c r="J121" s="34"/>
      <c r="K121" s="34"/>
      <c r="L121" s="34"/>
      <c r="M121" s="34"/>
    </row>
    <row r="122" spans="2:16" ht="13">
      <c r="B122" s="3" t="s">
        <v>40</v>
      </c>
      <c r="G122" s="34" t="s">
        <v>58</v>
      </c>
      <c r="H122" s="34"/>
      <c r="I122" s="34"/>
      <c r="J122" s="34"/>
      <c r="K122" s="34"/>
      <c r="L122" s="34"/>
      <c r="M122" s="34"/>
    </row>
    <row r="123" spans="2:16">
      <c r="B123" s="2" t="s">
        <v>49</v>
      </c>
      <c r="G123" s="34" t="s">
        <v>59</v>
      </c>
      <c r="H123" s="34"/>
      <c r="I123" s="34"/>
      <c r="J123" s="34"/>
      <c r="K123" s="34"/>
      <c r="L123" s="34"/>
      <c r="M123" s="34"/>
    </row>
    <row r="124" spans="2:16">
      <c r="B124" s="6"/>
      <c r="C124" s="6"/>
      <c r="D124" s="6"/>
      <c r="G124" s="40" t="s">
        <v>63</v>
      </c>
      <c r="H124" s="40"/>
      <c r="I124" s="40"/>
      <c r="J124" s="40"/>
      <c r="K124" s="40"/>
      <c r="L124" s="40"/>
      <c r="M124" s="40"/>
    </row>
    <row r="125" spans="2:16" ht="13">
      <c r="G125" s="40" t="s">
        <v>86</v>
      </c>
      <c r="H125" s="40"/>
      <c r="I125" s="40"/>
      <c r="J125" s="40"/>
      <c r="K125" s="40"/>
      <c r="L125" s="40"/>
      <c r="M125" s="40"/>
    </row>
    <row r="126" spans="2:16">
      <c r="G126" s="43" t="s">
        <v>80</v>
      </c>
      <c r="H126" s="43"/>
      <c r="I126" s="43"/>
      <c r="J126" s="43"/>
      <c r="K126" s="43"/>
      <c r="L126" s="43"/>
      <c r="M126" s="43"/>
    </row>
    <row r="127" spans="2:16">
      <c r="G127" s="43" t="s">
        <v>82</v>
      </c>
      <c r="H127" s="43"/>
      <c r="I127" s="43"/>
      <c r="J127" s="43"/>
      <c r="K127" s="43"/>
      <c r="L127" s="43"/>
      <c r="M127" s="43"/>
    </row>
    <row r="128" spans="2:16" ht="13">
      <c r="B128" s="13" t="s">
        <v>50</v>
      </c>
      <c r="D128" s="50"/>
      <c r="G128" s="44" t="s">
        <v>105</v>
      </c>
      <c r="H128" s="44"/>
      <c r="I128" s="44"/>
      <c r="J128" s="44"/>
      <c r="K128" s="44"/>
      <c r="L128" s="44"/>
      <c r="M128" s="44"/>
    </row>
    <row r="129" spans="2:7" ht="13">
      <c r="B129" s="13"/>
      <c r="D129" s="51"/>
    </row>
    <row r="130" spans="2:7" ht="13">
      <c r="B130" s="2" t="s">
        <v>51</v>
      </c>
      <c r="G130" s="13" t="s">
        <v>52</v>
      </c>
    </row>
  </sheetData>
  <mergeCells count="1">
    <mergeCell ref="B119:M120"/>
  </mergeCells>
  <phoneticPr fontId="0" type="noConversion"/>
  <pageMargins left="0.75" right="0.42" top="0.74" bottom="1" header="0.35" footer="0.26"/>
  <pageSetup paperSize="9" scale="77" fitToHeight="0" orientation="portrait" r:id="rId1"/>
  <headerFooter alignWithMargins="0">
    <oddHeader xml:space="preserve">&amp;R&amp;"Helvetica,Bold"&amp;9Evangelisch - reformierte
 Kirchgemeinde Wülflingen&amp;"Helvetica,Regular"
</oddHeader>
    <oddFooter xml:space="preserve">&amp;L&amp;"Helvetica,Standard"&amp;8&amp;P/2&amp;C&amp;8Ae: 03 ++&amp;R&amp;"Century Gothic,Fett"&amp;15Ihre&amp;"Helvetica,Standard"&amp;8
 Landes-
&amp;"Century Gothic,Fett"&amp;15Kirche &amp;"Helvetica,Standard"&amp;8
des Kantons Zürich </oddFooter>
  </headerFooter>
  <rowBreaks count="1" manualBreakCount="1">
    <brk id="66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133350</xdr:rowOff>
                  </from>
                  <to>
                    <xdr:col>0</xdr:col>
                    <xdr:colOff>393700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133350</xdr:rowOff>
                  </from>
                  <to>
                    <xdr:col>0</xdr:col>
                    <xdr:colOff>393700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133350</xdr:rowOff>
                  </from>
                  <to>
                    <xdr:col>0</xdr:col>
                    <xdr:colOff>393700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11</xdr:col>
                    <xdr:colOff>323850</xdr:colOff>
                    <xdr:row>20</xdr:row>
                    <xdr:rowOff>146050</xdr:rowOff>
                  </from>
                  <to>
                    <xdr:col>11</xdr:col>
                    <xdr:colOff>685800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11</xdr:col>
                    <xdr:colOff>323850</xdr:colOff>
                    <xdr:row>21</xdr:row>
                    <xdr:rowOff>133350</xdr:rowOff>
                  </from>
                  <to>
                    <xdr:col>11</xdr:col>
                    <xdr:colOff>685800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11</xdr:col>
                    <xdr:colOff>323850</xdr:colOff>
                    <xdr:row>22</xdr:row>
                    <xdr:rowOff>133350</xdr:rowOff>
                  </from>
                  <to>
                    <xdr:col>11</xdr:col>
                    <xdr:colOff>685800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0</xdr:col>
                    <xdr:colOff>19050</xdr:colOff>
                    <xdr:row>31</xdr:row>
                    <xdr:rowOff>133350</xdr:rowOff>
                  </from>
                  <to>
                    <xdr:col>0</xdr:col>
                    <xdr:colOff>393700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0</xdr:col>
                    <xdr:colOff>19050</xdr:colOff>
                    <xdr:row>33</xdr:row>
                    <xdr:rowOff>133350</xdr:rowOff>
                  </from>
                  <to>
                    <xdr:col>0</xdr:col>
                    <xdr:colOff>393700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0</xdr:col>
                    <xdr:colOff>19050</xdr:colOff>
                    <xdr:row>35</xdr:row>
                    <xdr:rowOff>133350</xdr:rowOff>
                  </from>
                  <to>
                    <xdr:col>0</xdr:col>
                    <xdr:colOff>393700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133350</xdr:rowOff>
                  </from>
                  <to>
                    <xdr:col>0</xdr:col>
                    <xdr:colOff>393700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0</xdr:col>
                    <xdr:colOff>19050</xdr:colOff>
                    <xdr:row>39</xdr:row>
                    <xdr:rowOff>133350</xdr:rowOff>
                  </from>
                  <to>
                    <xdr:col>0</xdr:col>
                    <xdr:colOff>393700</xdr:colOff>
                    <xdr:row>41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0</xdr:col>
                    <xdr:colOff>19050</xdr:colOff>
                    <xdr:row>40</xdr:row>
                    <xdr:rowOff>133350</xdr:rowOff>
                  </from>
                  <to>
                    <xdr:col>0</xdr:col>
                    <xdr:colOff>393700</xdr:colOff>
                    <xdr:row>42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0</xdr:col>
                    <xdr:colOff>19050</xdr:colOff>
                    <xdr:row>41</xdr:row>
                    <xdr:rowOff>133350</xdr:rowOff>
                  </from>
                  <to>
                    <xdr:col>0</xdr:col>
                    <xdr:colOff>393700</xdr:colOff>
                    <xdr:row>43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0</xdr:col>
                    <xdr:colOff>19050</xdr:colOff>
                    <xdr:row>42</xdr:row>
                    <xdr:rowOff>133350</xdr:rowOff>
                  </from>
                  <to>
                    <xdr:col>0</xdr:col>
                    <xdr:colOff>393700</xdr:colOff>
                    <xdr:row>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133350</xdr:rowOff>
                  </from>
                  <to>
                    <xdr:col>0</xdr:col>
                    <xdr:colOff>393700</xdr:colOff>
                    <xdr:row>45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133350</xdr:rowOff>
                  </from>
                  <to>
                    <xdr:col>0</xdr:col>
                    <xdr:colOff>393700</xdr:colOff>
                    <xdr:row>46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0</xdr:col>
                    <xdr:colOff>19050</xdr:colOff>
                    <xdr:row>49</xdr:row>
                    <xdr:rowOff>133350</xdr:rowOff>
                  </from>
                  <to>
                    <xdr:col>0</xdr:col>
                    <xdr:colOff>393700</xdr:colOff>
                    <xdr:row>51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0</xdr:col>
                    <xdr:colOff>19050</xdr:colOff>
                    <xdr:row>50</xdr:row>
                    <xdr:rowOff>133350</xdr:rowOff>
                  </from>
                  <to>
                    <xdr:col>0</xdr:col>
                    <xdr:colOff>393700</xdr:colOff>
                    <xdr:row>52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0</xdr:col>
                    <xdr:colOff>19050</xdr:colOff>
                    <xdr:row>51</xdr:row>
                    <xdr:rowOff>133350</xdr:rowOff>
                  </from>
                  <to>
                    <xdr:col>0</xdr:col>
                    <xdr:colOff>393700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0</xdr:col>
                    <xdr:colOff>19050</xdr:colOff>
                    <xdr:row>52</xdr:row>
                    <xdr:rowOff>146050</xdr:rowOff>
                  </from>
                  <to>
                    <xdr:col>0</xdr:col>
                    <xdr:colOff>393700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0</xdr:col>
                    <xdr:colOff>19050</xdr:colOff>
                    <xdr:row>53</xdr:row>
                    <xdr:rowOff>133350</xdr:rowOff>
                  </from>
                  <to>
                    <xdr:col>0</xdr:col>
                    <xdr:colOff>393700</xdr:colOff>
                    <xdr:row>55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0</xdr:col>
                    <xdr:colOff>19050</xdr:colOff>
                    <xdr:row>54</xdr:row>
                    <xdr:rowOff>133350</xdr:rowOff>
                  </from>
                  <to>
                    <xdr:col>0</xdr:col>
                    <xdr:colOff>393700</xdr:colOff>
                    <xdr:row>56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0</xdr:col>
                    <xdr:colOff>19050</xdr:colOff>
                    <xdr:row>55</xdr:row>
                    <xdr:rowOff>133350</xdr:rowOff>
                  </from>
                  <to>
                    <xdr:col>0</xdr:col>
                    <xdr:colOff>393700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0</xdr:col>
                    <xdr:colOff>19050</xdr:colOff>
                    <xdr:row>56</xdr:row>
                    <xdr:rowOff>133350</xdr:rowOff>
                  </from>
                  <to>
                    <xdr:col>0</xdr:col>
                    <xdr:colOff>393700</xdr:colOff>
                    <xdr:row>58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0</xdr:col>
                    <xdr:colOff>19050</xdr:colOff>
                    <xdr:row>57</xdr:row>
                    <xdr:rowOff>133350</xdr:rowOff>
                  </from>
                  <to>
                    <xdr:col>0</xdr:col>
                    <xdr:colOff>393700</xdr:colOff>
                    <xdr:row>59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0</xdr:col>
                    <xdr:colOff>19050</xdr:colOff>
                    <xdr:row>67</xdr:row>
                    <xdr:rowOff>0</xdr:rowOff>
                  </from>
                  <to>
                    <xdr:col>0</xdr:col>
                    <xdr:colOff>393700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0</xdr:col>
                    <xdr:colOff>19050</xdr:colOff>
                    <xdr:row>67</xdr:row>
                    <xdr:rowOff>133350</xdr:rowOff>
                  </from>
                  <to>
                    <xdr:col>0</xdr:col>
                    <xdr:colOff>393700</xdr:colOff>
                    <xdr:row>69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0</xdr:col>
                    <xdr:colOff>19050</xdr:colOff>
                    <xdr:row>68</xdr:row>
                    <xdr:rowOff>133350</xdr:rowOff>
                  </from>
                  <to>
                    <xdr:col>0</xdr:col>
                    <xdr:colOff>393700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0</xdr:col>
                    <xdr:colOff>19050</xdr:colOff>
                    <xdr:row>69</xdr:row>
                    <xdr:rowOff>133350</xdr:rowOff>
                  </from>
                  <to>
                    <xdr:col>0</xdr:col>
                    <xdr:colOff>393700</xdr:colOff>
                    <xdr:row>71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0</xdr:col>
                    <xdr:colOff>19050</xdr:colOff>
                    <xdr:row>70</xdr:row>
                    <xdr:rowOff>133350</xdr:rowOff>
                  </from>
                  <to>
                    <xdr:col>0</xdr:col>
                    <xdr:colOff>393700</xdr:colOff>
                    <xdr:row>72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0</xdr:col>
                    <xdr:colOff>19050</xdr:colOff>
                    <xdr:row>71</xdr:row>
                    <xdr:rowOff>133350</xdr:rowOff>
                  </from>
                  <to>
                    <xdr:col>0</xdr:col>
                    <xdr:colOff>393700</xdr:colOff>
                    <xdr:row>73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0</xdr:col>
                    <xdr:colOff>19050</xdr:colOff>
                    <xdr:row>72</xdr:row>
                    <xdr:rowOff>133350</xdr:rowOff>
                  </from>
                  <to>
                    <xdr:col>0</xdr:col>
                    <xdr:colOff>393700</xdr:colOff>
                    <xdr:row>74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0</xdr:col>
                    <xdr:colOff>19050</xdr:colOff>
                    <xdr:row>73</xdr:row>
                    <xdr:rowOff>133350</xdr:rowOff>
                  </from>
                  <to>
                    <xdr:col>0</xdr:col>
                    <xdr:colOff>393700</xdr:colOff>
                    <xdr:row>75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0</xdr:col>
                    <xdr:colOff>19050</xdr:colOff>
                    <xdr:row>74</xdr:row>
                    <xdr:rowOff>133350</xdr:rowOff>
                  </from>
                  <to>
                    <xdr:col>0</xdr:col>
                    <xdr:colOff>393700</xdr:colOff>
                    <xdr:row>76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0</xdr:col>
                    <xdr:colOff>19050</xdr:colOff>
                    <xdr:row>75</xdr:row>
                    <xdr:rowOff>133350</xdr:rowOff>
                  </from>
                  <to>
                    <xdr:col>0</xdr:col>
                    <xdr:colOff>393700</xdr:colOff>
                    <xdr:row>77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0</xdr:col>
                    <xdr:colOff>19050</xdr:colOff>
                    <xdr:row>76</xdr:row>
                    <xdr:rowOff>133350</xdr:rowOff>
                  </from>
                  <to>
                    <xdr:col>0</xdr:col>
                    <xdr:colOff>393700</xdr:colOff>
                    <xdr:row>78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>
                <anchor moveWithCells="1">
                  <from>
                    <xdr:col>0</xdr:col>
                    <xdr:colOff>19050</xdr:colOff>
                    <xdr:row>77</xdr:row>
                    <xdr:rowOff>133350</xdr:rowOff>
                  </from>
                  <to>
                    <xdr:col>0</xdr:col>
                    <xdr:colOff>393700</xdr:colOff>
                    <xdr:row>79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0</xdr:col>
                    <xdr:colOff>19050</xdr:colOff>
                    <xdr:row>86</xdr:row>
                    <xdr:rowOff>133350</xdr:rowOff>
                  </from>
                  <to>
                    <xdr:col>0</xdr:col>
                    <xdr:colOff>393700</xdr:colOff>
                    <xdr:row>88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2" name="Check Box 58">
              <controlPr defaultSize="0" autoFill="0" autoLine="0" autoPict="0">
                <anchor moveWithCells="1">
                  <from>
                    <xdr:col>0</xdr:col>
                    <xdr:colOff>19050</xdr:colOff>
                    <xdr:row>111</xdr:row>
                    <xdr:rowOff>133350</xdr:rowOff>
                  </from>
                  <to>
                    <xdr:col>0</xdr:col>
                    <xdr:colOff>393700</xdr:colOff>
                    <xdr:row>113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3" name="Check Box 59">
              <controlPr defaultSize="0" autoFill="0" autoLine="0" autoPict="0">
                <anchor moveWithCells="1">
                  <from>
                    <xdr:col>0</xdr:col>
                    <xdr:colOff>19050</xdr:colOff>
                    <xdr:row>121</xdr:row>
                    <xdr:rowOff>133350</xdr:rowOff>
                  </from>
                  <to>
                    <xdr:col>0</xdr:col>
                    <xdr:colOff>393700</xdr:colOff>
                    <xdr:row>123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Check Box 60">
              <controlPr defaultSize="0" autoFill="0" autoLine="0" autoPict="0">
                <anchor moveWithCells="1">
                  <from>
                    <xdr:col>0</xdr:col>
                    <xdr:colOff>19050</xdr:colOff>
                    <xdr:row>122</xdr:row>
                    <xdr:rowOff>133350</xdr:rowOff>
                  </from>
                  <to>
                    <xdr:col>0</xdr:col>
                    <xdr:colOff>393700</xdr:colOff>
                    <xdr:row>124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5" name="Check Box 61">
              <controlPr defaultSize="0" autoFill="0" autoLine="0" autoPict="0">
                <anchor moveWithCells="1">
                  <from>
                    <xdr:col>0</xdr:col>
                    <xdr:colOff>19050</xdr:colOff>
                    <xdr:row>99</xdr:row>
                    <xdr:rowOff>0</xdr:rowOff>
                  </from>
                  <to>
                    <xdr:col>0</xdr:col>
                    <xdr:colOff>393700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6" name="Check Box 62">
              <controlPr defaultSize="0" autoFill="0" autoLine="0" autoPict="0">
                <anchor moveWithCells="1">
                  <from>
                    <xdr:col>0</xdr:col>
                    <xdr:colOff>19050</xdr:colOff>
                    <xdr:row>93</xdr:row>
                    <xdr:rowOff>0</xdr:rowOff>
                  </from>
                  <to>
                    <xdr:col>0</xdr:col>
                    <xdr:colOff>393700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133350</xdr:rowOff>
                  </from>
                  <to>
                    <xdr:col>0</xdr:col>
                    <xdr:colOff>393700</xdr:colOff>
                    <xdr:row>47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0</xdr:col>
                    <xdr:colOff>19050</xdr:colOff>
                    <xdr:row>38</xdr:row>
                    <xdr:rowOff>133350</xdr:rowOff>
                  </from>
                  <to>
                    <xdr:col>0</xdr:col>
                    <xdr:colOff>393700</xdr:colOff>
                    <xdr:row>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0</xdr:col>
                    <xdr:colOff>19050</xdr:colOff>
                    <xdr:row>30</xdr:row>
                    <xdr:rowOff>133350</xdr:rowOff>
                  </from>
                  <to>
                    <xdr:col>0</xdr:col>
                    <xdr:colOff>393700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133350</xdr:rowOff>
                  </from>
                  <to>
                    <xdr:col>0</xdr:col>
                    <xdr:colOff>393700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133350</xdr:rowOff>
                  </from>
                  <to>
                    <xdr:col>0</xdr:col>
                    <xdr:colOff>393700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defaultSize="0" autoFill="0" autoLine="0" autoPict="0">
                <anchor moveWithCells="1">
                  <from>
                    <xdr:col>0</xdr:col>
                    <xdr:colOff>19050</xdr:colOff>
                    <xdr:row>32</xdr:row>
                    <xdr:rowOff>133350</xdr:rowOff>
                  </from>
                  <to>
                    <xdr:col>0</xdr:col>
                    <xdr:colOff>393700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53" name="Check Box 602">
              <controlPr defaultSize="0" autoFill="0" autoLine="0" autoPict="0">
                <anchor moveWithCells="1">
                  <from>
                    <xdr:col>0</xdr:col>
                    <xdr:colOff>19050</xdr:colOff>
                    <xdr:row>77</xdr:row>
                    <xdr:rowOff>133350</xdr:rowOff>
                  </from>
                  <to>
                    <xdr:col>0</xdr:col>
                    <xdr:colOff>393700</xdr:colOff>
                    <xdr:row>79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54" name="Check Box 618">
              <controlPr defaultSize="0" autoFill="0" autoLine="0" autoPict="0">
                <anchor moveWithCells="1">
                  <from>
                    <xdr:col>0</xdr:col>
                    <xdr:colOff>19050</xdr:colOff>
                    <xdr:row>47</xdr:row>
                    <xdr:rowOff>12700</xdr:rowOff>
                  </from>
                  <to>
                    <xdr:col>1</xdr:col>
                    <xdr:colOff>628650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55" name="Check Box 619">
              <controlPr defaultSize="0" autoFill="0" autoLine="0" autoPict="0">
                <anchor moveWithCells="1">
                  <from>
                    <xdr:col>0</xdr:col>
                    <xdr:colOff>19050</xdr:colOff>
                    <xdr:row>79</xdr:row>
                    <xdr:rowOff>146050</xdr:rowOff>
                  </from>
                  <to>
                    <xdr:col>1</xdr:col>
                    <xdr:colOff>679450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56" name="Check Box 620">
              <controlPr defaultSize="0" autoFill="0" autoLine="0" autoPict="0">
                <anchor moveWithCells="1">
                  <from>
                    <xdr:col>0</xdr:col>
                    <xdr:colOff>19050</xdr:colOff>
                    <xdr:row>80</xdr:row>
                    <xdr:rowOff>133350</xdr:rowOff>
                  </from>
                  <to>
                    <xdr:col>1</xdr:col>
                    <xdr:colOff>679450</xdr:colOff>
                    <xdr:row>82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57" name="Check Box 636">
              <controlPr defaultSize="0" autoFill="0" autoLine="0" autoPict="0">
                <anchor moveWithCells="1">
                  <from>
                    <xdr:col>0</xdr:col>
                    <xdr:colOff>19050</xdr:colOff>
                    <xdr:row>81</xdr:row>
                    <xdr:rowOff>146050</xdr:rowOff>
                  </from>
                  <to>
                    <xdr:col>1</xdr:col>
                    <xdr:colOff>679450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58" name="Check Box 637">
              <controlPr defaultSize="0" autoFill="0" autoLine="0" autoPict="0">
                <anchor moveWithCells="1">
                  <from>
                    <xdr:col>0</xdr:col>
                    <xdr:colOff>19050</xdr:colOff>
                    <xdr:row>82</xdr:row>
                    <xdr:rowOff>146050</xdr:rowOff>
                  </from>
                  <to>
                    <xdr:col>1</xdr:col>
                    <xdr:colOff>679450</xdr:colOff>
                    <xdr:row>84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Tabacznik&amp;Werro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Teresa Zulli</cp:lastModifiedBy>
  <cp:lastPrinted>2019-02-26T09:41:49Z</cp:lastPrinted>
  <dcterms:created xsi:type="dcterms:W3CDTF">2007-11-05T13:19:58Z</dcterms:created>
  <dcterms:modified xsi:type="dcterms:W3CDTF">2019-03-20T08:30:25Z</dcterms:modified>
</cp:coreProperties>
</file>